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xr:revisionPtr revIDLastSave="0" documentId="8_{A1B47846-1249-45B4-9C54-7CA55A6B2674}" xr6:coauthVersionLast="47" xr6:coauthVersionMax="47" xr10:uidLastSave="{00000000-0000-0000-0000-000000000000}"/>
  <workbookProtection workbookAlgorithmName="SHA-512" workbookHashValue="eSk6gAdJFiC7NtAz3QB0n+/VPhtqSgR+QEzEdTT/BcudhwDaOeaWdFoFbtVZp/b2GI/RDyOG0Nk4a+lz/weE9Q==" workbookSaltValue="h5jrxgxUZgO/+uBXdKYbVA==" workbookSpinCount="100000" lockStructure="1"/>
  <bookViews>
    <workbookView xWindow="-108" yWindow="-108" windowWidth="23256" windowHeight="12576" firstSheet="1" activeTab="1" xr2:uid="{00000000-000D-0000-FFFF-FFFF00000000}"/>
  </bookViews>
  <sheets>
    <sheet name="DropDown" sheetId="5" state="hidden" r:id="rId1"/>
    <sheet name="Instrucciones" sheetId="7" r:id="rId2"/>
    <sheet name="RESUMEN" sheetId="1" r:id="rId3"/>
    <sheet name="U. La Frontera" sheetId="6" r:id="rId4"/>
    <sheet name="U. Los Lagos" sheetId="10" r:id="rId5"/>
  </sheets>
  <definedNames>
    <definedName name="_xlnm._FilterDatabase" localSheetId="0" hidden="1">DropDown!$A$52:$A$56</definedName>
    <definedName name="BLANCO">DropDown!$B$14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2" i="6" l="1"/>
  <c r="P11" i="10"/>
  <c r="K12" i="6"/>
  <c r="K13" i="6"/>
  <c r="K12" i="10"/>
  <c r="P12" i="10" s="1"/>
  <c r="K11" i="10"/>
  <c r="K11" i="6"/>
  <c r="P11" i="6" s="1"/>
  <c r="K9" i="10"/>
  <c r="K14" i="10" s="1"/>
  <c r="K10" i="10"/>
  <c r="K13" i="10"/>
  <c r="K8" i="10"/>
  <c r="G96" i="10"/>
  <c r="P96" i="10" s="1"/>
  <c r="G97" i="10"/>
  <c r="P97" i="10" s="1"/>
  <c r="G95" i="10"/>
  <c r="H57" i="10"/>
  <c r="P57" i="10" s="1"/>
  <c r="H58" i="10"/>
  <c r="P58" i="10" s="1"/>
  <c r="H59" i="10"/>
  <c r="P59" i="10" s="1"/>
  <c r="H60" i="10"/>
  <c r="P60" i="10" s="1"/>
  <c r="H61" i="10"/>
  <c r="P61" i="10" s="1"/>
  <c r="H62" i="10"/>
  <c r="P62" i="10" s="1"/>
  <c r="H63" i="10"/>
  <c r="H64" i="10"/>
  <c r="P64" i="10" s="1"/>
  <c r="H65" i="10"/>
  <c r="P65" i="10" s="1"/>
  <c r="H66" i="10"/>
  <c r="P66" i="10" s="1"/>
  <c r="H67" i="10"/>
  <c r="P67" i="10" s="1"/>
  <c r="H68" i="10"/>
  <c r="P68" i="10" s="1"/>
  <c r="H69" i="10"/>
  <c r="P69" i="10" s="1"/>
  <c r="H70" i="10"/>
  <c r="P70" i="10" s="1"/>
  <c r="H71" i="10"/>
  <c r="P71" i="10" s="1"/>
  <c r="H72" i="10"/>
  <c r="P72" i="10" s="1"/>
  <c r="H73" i="10"/>
  <c r="P73" i="10" s="1"/>
  <c r="H74" i="10"/>
  <c r="P74" i="10" s="1"/>
  <c r="H75" i="10"/>
  <c r="P75" i="10" s="1"/>
  <c r="H56" i="10"/>
  <c r="P56" i="10" s="1"/>
  <c r="H57" i="6"/>
  <c r="H58" i="6"/>
  <c r="H59" i="6"/>
  <c r="H60" i="6"/>
  <c r="H61" i="6"/>
  <c r="H62" i="6"/>
  <c r="H63" i="6"/>
  <c r="H64" i="6"/>
  <c r="H65" i="6"/>
  <c r="H66" i="6"/>
  <c r="H67" i="6"/>
  <c r="H68" i="6"/>
  <c r="H69" i="6"/>
  <c r="H70" i="6"/>
  <c r="H71" i="6"/>
  <c r="H72" i="6"/>
  <c r="H73" i="6"/>
  <c r="H74" i="6"/>
  <c r="H75" i="6"/>
  <c r="H56" i="6"/>
  <c r="E8" i="5"/>
  <c r="G97" i="6"/>
  <c r="P97" i="6" s="1"/>
  <c r="G95" i="6"/>
  <c r="P95" i="6" s="1"/>
  <c r="G96" i="6"/>
  <c r="P96" i="6" s="1"/>
  <c r="K8" i="6"/>
  <c r="P9" i="10"/>
  <c r="P10" i="10"/>
  <c r="P13" i="10"/>
  <c r="K9" i="6"/>
  <c r="K10" i="6"/>
  <c r="P10" i="6" s="1"/>
  <c r="P13" i="6"/>
  <c r="P63" i="10"/>
  <c r="J36" i="10"/>
  <c r="P36" i="10" s="1"/>
  <c r="J35" i="10"/>
  <c r="P35" i="10" s="1"/>
  <c r="J34" i="10"/>
  <c r="P34" i="10" s="1"/>
  <c r="J33" i="10"/>
  <c r="P33" i="10" s="1"/>
  <c r="J32" i="10"/>
  <c r="P32" i="10" s="1"/>
  <c r="J31" i="10"/>
  <c r="P31" i="10" s="1"/>
  <c r="J30" i="10"/>
  <c r="P30" i="10" s="1"/>
  <c r="J29" i="10"/>
  <c r="P29" i="10" s="1"/>
  <c r="J28" i="10"/>
  <c r="P28" i="10" s="1"/>
  <c r="J27" i="10"/>
  <c r="J28" i="6"/>
  <c r="P28" i="6" s="1"/>
  <c r="J29" i="6"/>
  <c r="P29" i="6" s="1"/>
  <c r="J30" i="6"/>
  <c r="P30" i="6" s="1"/>
  <c r="J31" i="6"/>
  <c r="P31" i="6" s="1"/>
  <c r="J32" i="6"/>
  <c r="P32" i="6" s="1"/>
  <c r="J33" i="6"/>
  <c r="P33" i="6" s="1"/>
  <c r="J34" i="6"/>
  <c r="P34" i="6" s="1"/>
  <c r="J35" i="6"/>
  <c r="P35" i="6" s="1"/>
  <c r="J36" i="6"/>
  <c r="P36" i="6" s="1"/>
  <c r="J27" i="6"/>
  <c r="P27" i="6" s="1"/>
  <c r="P14" i="10" l="1"/>
  <c r="P27" i="10"/>
  <c r="P8" i="10"/>
  <c r="G98" i="10"/>
  <c r="P98" i="10" s="1"/>
  <c r="H76" i="10"/>
  <c r="P76" i="10" s="1"/>
  <c r="P77" i="10" s="1"/>
  <c r="L117" i="10" s="1"/>
  <c r="P95" i="10"/>
  <c r="D33" i="5"/>
  <c r="J37" i="10" s="1"/>
  <c r="P37" i="10" s="1"/>
  <c r="C33" i="5"/>
  <c r="P9" i="6"/>
  <c r="P8" i="6"/>
  <c r="P99" i="10" l="1"/>
  <c r="L118" i="10" s="1"/>
  <c r="G118" i="10" s="1"/>
  <c r="P38" i="10"/>
  <c r="L116" i="10" s="1"/>
  <c r="G116" i="10" s="1"/>
  <c r="P15" i="10"/>
  <c r="L115" i="10" s="1"/>
  <c r="G115" i="10" s="1"/>
  <c r="G117" i="10"/>
  <c r="F117" i="10"/>
  <c r="F118" i="10" l="1"/>
  <c r="H118" i="10" s="1"/>
  <c r="F116" i="10"/>
  <c r="H116" i="10" s="1"/>
  <c r="F115" i="10"/>
  <c r="H117" i="10"/>
  <c r="G119" i="10"/>
  <c r="I19" i="1" s="1"/>
  <c r="F119" i="10" l="1"/>
  <c r="I18" i="1" s="1"/>
  <c r="I20" i="1" s="1"/>
  <c r="H115" i="10"/>
  <c r="H119" i="10" s="1"/>
  <c r="J37" i="6"/>
  <c r="P37" i="6" s="1"/>
  <c r="P38" i="6" s="1"/>
  <c r="L116" i="6" s="1"/>
  <c r="P57" i="6"/>
  <c r="P58" i="6"/>
  <c r="P59" i="6"/>
  <c r="P60" i="6"/>
  <c r="P61" i="6"/>
  <c r="P62" i="6"/>
  <c r="P63" i="6"/>
  <c r="P64" i="6"/>
  <c r="P65" i="6"/>
  <c r="P66" i="6"/>
  <c r="P67" i="6"/>
  <c r="P68" i="6"/>
  <c r="P69" i="6"/>
  <c r="P70" i="6"/>
  <c r="P71" i="6"/>
  <c r="P72" i="6"/>
  <c r="P73" i="6"/>
  <c r="P74" i="6"/>
  <c r="P75" i="6"/>
  <c r="P56" i="6"/>
  <c r="G116" i="6" l="1"/>
  <c r="I26" i="1" s="1"/>
  <c r="F116" i="6"/>
  <c r="K14" i="6"/>
  <c r="P14" i="6" s="1"/>
  <c r="P15" i="6" s="1"/>
  <c r="L115" i="6" s="1"/>
  <c r="H116" i="6" l="1"/>
  <c r="H26" i="1"/>
  <c r="J26" i="1" s="1"/>
  <c r="G115" i="6"/>
  <c r="I25" i="1" s="1"/>
  <c r="F115" i="6"/>
  <c r="H76" i="6"/>
  <c r="P76" i="6" s="1"/>
  <c r="P77" i="6" s="1"/>
  <c r="L117" i="6" s="1"/>
  <c r="G98" i="6"/>
  <c r="P98" i="6" s="1"/>
  <c r="P99" i="6" s="1"/>
  <c r="H115" i="6" l="1"/>
  <c r="H25" i="1"/>
  <c r="G117" i="6"/>
  <c r="I27" i="1" s="1"/>
  <c r="F117" i="6"/>
  <c r="L118" i="6"/>
  <c r="H117" i="6" l="1"/>
  <c r="H27" i="1"/>
  <c r="J27" i="1" s="1"/>
  <c r="J25" i="1"/>
  <c r="F118" i="6"/>
  <c r="G118" i="6"/>
  <c r="G119" i="6" l="1"/>
  <c r="H19" i="1" s="1"/>
  <c r="J19" i="1" s="1"/>
  <c r="I28" i="1"/>
  <c r="I29" i="1" s="1"/>
  <c r="F119" i="6"/>
  <c r="H18" i="1" s="1"/>
  <c r="H28" i="1"/>
  <c r="H118" i="6"/>
  <c r="H119" i="6" s="1"/>
  <c r="H20" i="1" l="1"/>
  <c r="J18" i="1"/>
  <c r="J20" i="1" s="1"/>
  <c r="J28" i="1"/>
  <c r="J29" i="1" s="1"/>
  <c r="H29" i="1"/>
</calcChain>
</file>

<file path=xl/sharedStrings.xml><?xml version="1.0" encoding="utf-8"?>
<sst xmlns="http://schemas.openxmlformats.org/spreadsheetml/2006/main" count="294" uniqueCount="158">
  <si>
    <t>INSTITUCIÓN ASOCIADA</t>
  </si>
  <si>
    <t>Universidad de La Frontera</t>
  </si>
  <si>
    <t>Universidad de Los Lagos</t>
  </si>
  <si>
    <t>DESCRIPCIÓN</t>
  </si>
  <si>
    <t>CANTIDAD</t>
  </si>
  <si>
    <t>EQUIPAMIENTO</t>
  </si>
  <si>
    <t>TOTAL</t>
  </si>
  <si>
    <t>NOMBRE DEL EQUIPO</t>
  </si>
  <si>
    <t>NOMBRE COMPLETO</t>
  </si>
  <si>
    <t>OBJETIVO DEL VIAJE</t>
  </si>
  <si>
    <t>HORARIO HH/MES</t>
  </si>
  <si>
    <t>PERSONAL</t>
  </si>
  <si>
    <t>SIN SUELDO</t>
  </si>
  <si>
    <t>Co-Investigador(a)</t>
  </si>
  <si>
    <t>Tesista Pre-grado</t>
  </si>
  <si>
    <t>Tesista Post-grado</t>
  </si>
  <si>
    <t>NO SUPERAR 6M</t>
  </si>
  <si>
    <t>NO SUPERAR 12M</t>
  </si>
  <si>
    <t>MAXIMO DE MESES</t>
  </si>
  <si>
    <t>Celda en blanco</t>
  </si>
  <si>
    <t>Insumos y reactivos de laboratorio</t>
  </si>
  <si>
    <t>Vestimenta y/o calzado para laboratorio y/o terreno</t>
  </si>
  <si>
    <t>Análisis de laboratorios</t>
  </si>
  <si>
    <t>Inscripción en eventos científicos</t>
  </si>
  <si>
    <t>Difusión de resultados del proyecto</t>
  </si>
  <si>
    <t>Traducciones</t>
  </si>
  <si>
    <t>Tarifas de publicación</t>
  </si>
  <si>
    <t>Suscripciones</t>
  </si>
  <si>
    <t>Membresías a sociedades científicas</t>
  </si>
  <si>
    <t>Compra de servicios</t>
  </si>
  <si>
    <t>Compra de libros</t>
  </si>
  <si>
    <t>Sueldo Máximo</t>
  </si>
  <si>
    <t>OTRO:</t>
  </si>
  <si>
    <t>Investigador Responsable</t>
  </si>
  <si>
    <t>NO APLICA</t>
  </si>
  <si>
    <t>Congreso</t>
  </si>
  <si>
    <t>Workshop</t>
  </si>
  <si>
    <t>Nacional</t>
  </si>
  <si>
    <t>Internacional</t>
  </si>
  <si>
    <t>Ayudante de investigación Post-grado</t>
  </si>
  <si>
    <t>Ayudante de investigación Pre-grado</t>
  </si>
  <si>
    <t>Los Lagos</t>
  </si>
  <si>
    <t>AÑO 1</t>
  </si>
  <si>
    <t>AÑO 2</t>
  </si>
  <si>
    <t>No superar 3M por año</t>
  </si>
  <si>
    <r>
      <t>MESES A CONTRATAR
AÑO 2</t>
    </r>
    <r>
      <rPr>
        <sz val="11"/>
        <color theme="1"/>
        <rFont val="Calibri"/>
        <family val="2"/>
        <scheme val="minor"/>
      </rPr>
      <t/>
    </r>
  </si>
  <si>
    <t xml:space="preserve">MESES A CONTRATAR
AÑO 1 </t>
  </si>
  <si>
    <t>INSTITUCIÓN*</t>
  </si>
  <si>
    <t>* Corresponde a una opcion con pre-llenado</t>
  </si>
  <si>
    <t>TIPO DE VIAJE*</t>
  </si>
  <si>
    <t>CANTIDAD 
AÑO 1</t>
  </si>
  <si>
    <r>
      <t>CANTIDAD 
AÑO 2</t>
    </r>
    <r>
      <rPr>
        <sz val="11"/>
        <color theme="1"/>
        <rFont val="Calibri"/>
        <family val="2"/>
        <scheme val="minor"/>
      </rPr>
      <t/>
    </r>
  </si>
  <si>
    <t>CANTIDAD DE PERSONAS QUE VIAJAN
AÑO 1</t>
  </si>
  <si>
    <t>CANTIDAD DE PERSONAS QUE VIAJAN
AÑO 2</t>
  </si>
  <si>
    <t>OBJETIVO DEL VIAJE*</t>
  </si>
  <si>
    <t>TIPO DE INSUMO*</t>
  </si>
  <si>
    <t>CARGO*</t>
  </si>
  <si>
    <t>VIAJES</t>
  </si>
  <si>
    <t>PASAJES/VIÁTICOS</t>
  </si>
  <si>
    <t>Debe guiarse por los anexos de viaticos y pasajes</t>
  </si>
  <si>
    <t>El total de los viajes y viáticos no debe superar el 40% del monto del proyecto</t>
  </si>
  <si>
    <t>Viajes sin justificación clara de acuerdo al proyecto no serán financiados</t>
  </si>
  <si>
    <t>Viático</t>
  </si>
  <si>
    <t>Pasajes-Avión</t>
  </si>
  <si>
    <t>Pasajes-Bus</t>
  </si>
  <si>
    <t>Pasajes-Vehículo</t>
  </si>
  <si>
    <t>TIPO VIAJE</t>
  </si>
  <si>
    <t>No se aceptan congresos el primer año</t>
  </si>
  <si>
    <t>PASAJES/VIÁTICOS*</t>
  </si>
  <si>
    <t>MOVILIZACIÓN Y TRASLADO</t>
  </si>
  <si>
    <t>Combustible</t>
  </si>
  <si>
    <t>Pasaje bus</t>
  </si>
  <si>
    <t>Peaje</t>
  </si>
  <si>
    <t>GASTOS OPERACIONALES</t>
  </si>
  <si>
    <t>Estancia/visita</t>
  </si>
  <si>
    <t>Salida a terreno</t>
  </si>
  <si>
    <t>Viático nacional</t>
  </si>
  <si>
    <t>Viático extranjero</t>
  </si>
  <si>
    <t>Materiales de oficina</t>
  </si>
  <si>
    <t>Insumos computacionales</t>
  </si>
  <si>
    <t>Software</t>
  </si>
  <si>
    <t>Arriendo vehículo</t>
  </si>
  <si>
    <t>Pasaje aéreo</t>
  </si>
  <si>
    <t>MOVILIZACIÓN Y TRASLADO*</t>
  </si>
  <si>
    <t>REGIÓN</t>
  </si>
  <si>
    <t>EUROPA</t>
  </si>
  <si>
    <t>-</t>
  </si>
  <si>
    <t>NORTE Y CENTRO AMÉRICA</t>
  </si>
  <si>
    <t>AMÉRICA DEL SUR</t>
  </si>
  <si>
    <t>ASIA Y OCEANÍA</t>
  </si>
  <si>
    <t>ÁFRICA</t>
  </si>
  <si>
    <t>PASAJES INTERNACIONALES</t>
  </si>
  <si>
    <t>PASAJES NACIONALES</t>
  </si>
  <si>
    <t>CHILE</t>
  </si>
  <si>
    <t xml:space="preserve"> -</t>
  </si>
  <si>
    <t>VIÁTICOS INTERNACIONALES (POR DÍA)</t>
  </si>
  <si>
    <t>VIÁTICOS NACIONALES (POR DÍA)</t>
  </si>
  <si>
    <t>UFRO</t>
  </si>
  <si>
    <t>SUELDO
AÑO 1 m($)</t>
  </si>
  <si>
    <t>VALOR UNITARIO
 PASAJE m($)</t>
  </si>
  <si>
    <t>SUBTOTAL  m($)</t>
  </si>
  <si>
    <t>RANGO
m($)</t>
  </si>
  <si>
    <t>600.000/año</t>
  </si>
  <si>
    <t>Valor máximo</t>
  </si>
  <si>
    <t>Fondos Proyecto m($)</t>
  </si>
  <si>
    <t>UFRO 40%</t>
  </si>
  <si>
    <t>Los Lagos 50%</t>
  </si>
  <si>
    <t>Justificación</t>
  </si>
  <si>
    <t>ÍTEMS</t>
  </si>
  <si>
    <t>Año 1
m($)</t>
  </si>
  <si>
    <t>Año 2
m($)</t>
  </si>
  <si>
    <t>Total
m($)</t>
  </si>
  <si>
    <t>Personal de apoyo</t>
  </si>
  <si>
    <t>Gastos Operacionales</t>
  </si>
  <si>
    <t>RESUMEN</t>
  </si>
  <si>
    <t>Viajes</t>
  </si>
  <si>
    <t>COSTO UNITARIO
m($)</t>
  </si>
  <si>
    <t>SUBTOTAL
m($)</t>
  </si>
  <si>
    <t>SUELDO
AÑO 2 m($)</t>
  </si>
  <si>
    <t>Equipamiento</t>
  </si>
  <si>
    <t>Toda compra será cargada al primer año</t>
  </si>
  <si>
    <t>ERROR</t>
  </si>
  <si>
    <t>Valor Máximo Equipamiento m($)</t>
  </si>
  <si>
    <t>U. La Frontera</t>
  </si>
  <si>
    <t>U. Los Lagos</t>
  </si>
  <si>
    <t>TOTAL
m($)</t>
  </si>
  <si>
    <t>Resumen Proyecto</t>
  </si>
  <si>
    <t>Resumen Ítems</t>
  </si>
  <si>
    <t>Sobre este documento</t>
  </si>
  <si>
    <t>Este documento debe ser completado por el/la Investigador/a Responsable de la Universidad de La Frontera y por el/la Investigador/a Responsable de la Universidad de Los Lagos en la pestaña correspondiente a su Casa de Estudios.</t>
  </si>
  <si>
    <t>La plantilla considera los montos máximos y mínimos a solicitar en cada uno de sus ítems, arrojando error en caso sea completado con montos no permitidos. Este error se visualiza en la plantilla, con la palabra “error” en color rojo.</t>
  </si>
  <si>
    <t>Los ítems se encuentran predefinidos, siendo posible ingresar información solo en espacios destinados a montos y justificación de presupuesto, además de la opción “otros” cuando corresponda. Los espacios en gris están predefinidos, mientras que las casillas en amarillo son aquellas en las que se permite el ingreso de información.</t>
  </si>
  <si>
    <t>Sobre el presupuesto</t>
  </si>
  <si>
    <t>Se deben considerar los siguientes aspectos para cada uno/a de los/as Investigadores/as Responsables. En caso se haga referencia a una Universidad en particular, esto se indicará en la instrucción.</t>
  </si>
  <si>
    <t>Solo se podrán utilizar los fondos en adquisición de Bienes de Capital (equipamiento científico menor), Gastos de Operación (insumos de laboratorio u otros fungibles, material de oficina) y Viajes de Investigación (Pasajes y Viáticos). La adquisición de Bienes de Capital solo se podrá realizar en el primer año de ejecución, sin la posibilidad de reitimizar los fondos para otro ítem.</t>
  </si>
  <si>
    <t>En Viajes de Investigación (Pasajes y Viáticos) se deberán incluir los gastos asociados a la asistencia a Congresos excepto para el año 1 en el cual no se aprobarán gastos en este ítem.</t>
  </si>
  <si>
    <t>El cálculo de pasajes y viáticos para el Investigador/a Responsable de la Universidad de La Frontera se regirá por lo señalado en la tabla más abajo. En este ítem también se deberán incluir los gastos asociados a la venida del Co-Investigador/a externo a la Universidad, ya sea de origen nacional (si no trabaja en la Región de La Araucanía) o extranjero, si se estima necesario. El monto total de recursos para la sección de viajes, no podrá superar el 40% del total de recursos solicitados para cada año.</t>
  </si>
  <si>
    <t>El cálculo de pasajes y viáticos para el Investigador/a Responsable de la Universidad de Los Lagos se debe realizar considerando que este no podrá superar un 50% de los recursos solicitados para cada año.</t>
  </si>
  <si>
    <t>Se podrán adquirir Bienes de Capital, con previa aprobación de la Dirección de Investigación solo en el primer año hasta por $1.500.000 (equipamiento científico menor debidamente fundamentado y acompañado de cotización formal a nombre de la Universidad y con atención a nombre del/de la académico/a que postula, actualizada al mes de postulación; no se aceptarán impresiones o capturas de pantalla como cotización), sin la posibilidad de ser reitimizados. De existir, las tarifas de publicación en revistas WoS y Scopus, deben ser incluidas en gastos de operación. Aquellos fondos destinados a Bienes de Capital que no sean utilizados serán reintegrados a la Dirección de investigación correspondiente.</t>
  </si>
  <si>
    <t>Bajo ningún concepto se otorgarán recursos para honorarios de investigadores/as, así como tampoco para becarios/as postdoctorales, profesionales, personal técnico, ni para personal administrativo de la Universidad de La Frontera y/o de la Universidad de Los Lagos, o de las universidades o instituciones nacionales o extranjeras a las cuales pertenezcan los/as Co-Investigadores/as externos/as. La contratación de personal debe ser autorizada por la Dirección de Investigación.</t>
  </si>
  <si>
    <t>Se podrán transferir fondos de gastos de operación a bienes de capital, pero no viceversa, sin embargo, esto no podrá superar el 10% del presupuesto de gastos de operación.</t>
  </si>
  <si>
    <t>La aprobación del presupuesto solicitado estará sujeta a revisión de la justificación de los recursos solicitados la disponibilidad presupuestaria para este concurso y la correcta cotización de bienes. Una vez implementada la plataforma informática, cada investigador/a llevará el control y registro de los gastos de su presupuesto. Las Direcciones de Investigación podrán auditar los informes presentados, y en caso de que la información no sea fidedigna, el proyecto se dará por concluido.</t>
  </si>
  <si>
    <r>
      <t xml:space="preserve">Los proyectos que declaren compra de Bienes de Capital pero que no incorporen las cotizaciones actualizadas a nombre de la Universidad, y con atención a nombre del académico que postula (actualizada al mes de postulación), </t>
    </r>
    <r>
      <rPr>
        <b/>
        <sz val="11"/>
        <color theme="1"/>
        <rFont val="Cambria"/>
        <family val="1"/>
      </rPr>
      <t>no se les aprobará el presupuesto correspondiente a este ítem</t>
    </r>
    <r>
      <rPr>
        <sz val="11"/>
        <color theme="1"/>
        <rFont val="Cambria"/>
        <family val="1"/>
      </rPr>
      <t>. Cabe señalar que la cotización debe ser un documento válidamente emitido por la empresa correspondiente, y no se aceptarán capturas de pantalla como cotización, teniendo este punto carácter de inapelable.</t>
    </r>
  </si>
  <si>
    <t>Tabla de valores refenciales para viajes ANID</t>
  </si>
  <si>
    <t>Resumen 
Monetario</t>
  </si>
  <si>
    <t>Planilla U. 
La Frontera</t>
  </si>
  <si>
    <t>Planilla U.
Los Lagos</t>
  </si>
  <si>
    <t>Instrucciones</t>
  </si>
  <si>
    <t>* Corresponde a una opción con pre-llenado</t>
  </si>
  <si>
    <t>De no tener el nombre de los/as asistentes de investigación o tesistas, se debe dejar en blanco la celda de los nombres, pero debe completar los otros campos</t>
  </si>
  <si>
    <t>Se debe considerar un mínimo de un/a Co-Investigador/a de la Universidad de Los Lagos, pudiendo ingresar otro Co-Investigador de esta u otra institución de educación superior</t>
  </si>
  <si>
    <t>Se debe considerar un mínimo de un/a Co-Investigador/a de la Universidad de La Frontera, pudiendo ingresar otro Co-Investigador de esta u otra institución de educación superior</t>
  </si>
  <si>
    <t>El total de los viajes y viáticos no debe superar el 50% del monto del proyecto</t>
  </si>
  <si>
    <t>Máximo 40% honorarios</t>
  </si>
  <si>
    <t>Cargos U.Lagos</t>
  </si>
  <si>
    <t>Profesionales</t>
  </si>
  <si>
    <t>Técnicos en secretaría</t>
  </si>
  <si>
    <t>CARGO UFRO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</si>
</sst>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41" formatCode="_ * #,##0_ ;_ * \-#,##0_ ;_ * &quot;-&quot;_ ;_ @_ "/>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Calibri"/>
      <family val="2"/>
      <scheme val="minor"/>
    </font>
    <font>
      <sz val="10"/>
      <color theme="1"/>
      <name val="Calibri"/>
      <family val="2"/>
      <scheme val="minor"/>
    </font>
    <font>
      <sz val="10"/>
      <name val="Calibri"/>
      <family val="2"/>
      <scheme val="minor"/>
    </font>
    <font>
      <b/>
      <sz val="10"/>
      <name val="Calibri"/>
      <family val="2"/>
      <scheme val="minor"/>
    </font>
    <font>
      <i/>
      <sz val="10"/>
      <color theme="1"/>
      <name val="Calibri"/>
      <family val="2"/>
      <scheme val="minor"/>
    </font>
    <font>
      <b/>
      <sz val="20"/>
      <color theme="1"/>
      <name val="Calibri"/>
      <family val="2"/>
      <scheme val="minor"/>
    </font>
    <font>
      <sz val="12"/>
      <color theme="1"/>
      <name val="Calibri"/>
      <family val="2"/>
      <scheme val="minor"/>
    </font>
    <font>
      <b/>
      <sz val="10"/>
      <color theme="0"/>
      <name val="Calibri"/>
      <family val="2"/>
      <scheme val="minor"/>
    </font>
    <font>
      <b/>
      <sz val="12"/>
      <color rgb="FF1F4E79"/>
      <name val="Cambria"/>
      <family val="1"/>
    </font>
    <font>
      <sz val="12"/>
      <color rgb="FF1F4E79"/>
      <name val="Cambria"/>
      <family val="1"/>
    </font>
    <font>
      <b/>
      <sz val="12"/>
      <color theme="0"/>
      <name val="Cambria"/>
      <family val="1"/>
    </font>
    <font>
      <b/>
      <sz val="16"/>
      <color theme="0"/>
      <name val="Calibri"/>
      <family val="2"/>
      <scheme val="minor"/>
    </font>
    <font>
      <b/>
      <sz val="12"/>
      <color theme="0"/>
      <name val="Verdana"/>
      <family val="2"/>
    </font>
    <font>
      <b/>
      <sz val="12"/>
      <color theme="1"/>
      <name val="Verdana"/>
      <family val="2"/>
    </font>
    <font>
      <sz val="8"/>
      <name val="Calibri"/>
      <family val="2"/>
      <scheme val="minor"/>
    </font>
    <font>
      <sz val="12"/>
      <color theme="1"/>
      <name val="Verdana"/>
      <family val="2"/>
    </font>
    <font>
      <b/>
      <sz val="11"/>
      <color theme="1"/>
      <name val="Calibri"/>
      <family val="2"/>
      <scheme val="minor"/>
    </font>
    <font>
      <b/>
      <sz val="14"/>
      <color theme="1"/>
      <name val="Cambria"/>
      <family val="1"/>
    </font>
    <font>
      <b/>
      <sz val="11"/>
      <color theme="1"/>
      <name val="Cambria"/>
      <family val="1"/>
    </font>
    <font>
      <sz val="11"/>
      <color theme="1"/>
      <name val="Cambria"/>
      <family val="1"/>
    </font>
    <font>
      <i/>
      <sz val="11"/>
      <color theme="1"/>
      <name val="Cambria"/>
      <family val="1"/>
    </font>
    <font>
      <sz val="10"/>
      <color theme="0"/>
      <name val="Calibri"/>
      <family val="2"/>
      <scheme val="minor"/>
    </font>
    <font>
      <b/>
      <sz val="12"/>
      <color theme="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1" fontId="1" fillId="0" borderId="0" applyFont="0" applyFill="0" applyBorder="0" applyAlignment="0" applyProtection="0"/>
    <xf numFmtId="42" fontId="1" fillId="0" borderId="0" applyFont="0" applyFill="0" applyBorder="0" applyAlignment="0" applyProtection="0"/>
  </cellStyleXfs>
  <cellXfs count="251">
    <xf numFmtId="0" fontId="0" fillId="0" borderId="0" xfId="0"/>
    <xf numFmtId="0" fontId="0" fillId="2" borderId="0" xfId="0" applyFill="1"/>
    <xf numFmtId="0" fontId="0" fillId="2" borderId="0" xfId="0" applyFill="1" applyBorder="1"/>
    <xf numFmtId="0" fontId="0" fillId="3" borderId="0" xfId="0" applyFill="1" applyBorder="1"/>
    <xf numFmtId="0" fontId="0" fillId="2" borderId="1" xfId="0" applyFill="1" applyBorder="1" applyAlignment="1">
      <alignment horizontal="center"/>
    </xf>
    <xf numFmtId="0" fontId="0" fillId="2" borderId="1" xfId="0" applyFill="1" applyBorder="1"/>
    <xf numFmtId="0" fontId="2" fillId="2" borderId="0" xfId="0" applyFont="1" applyFill="1"/>
    <xf numFmtId="41" fontId="0" fillId="2" borderId="0" xfId="1" applyFont="1" applyFill="1"/>
    <xf numFmtId="0" fontId="3" fillId="2" borderId="0" xfId="0" applyFont="1" applyFill="1" applyAlignment="1">
      <alignment vertical="center"/>
    </xf>
    <xf numFmtId="0" fontId="9" fillId="2" borderId="0" xfId="0" applyFont="1" applyFill="1"/>
    <xf numFmtId="0" fontId="0" fillId="2" borderId="0" xfId="0" applyFill="1" applyBorder="1" applyAlignment="1">
      <alignment vertical="top"/>
    </xf>
    <xf numFmtId="0" fontId="11" fillId="0" borderId="0" xfId="0" applyFont="1" applyAlignment="1">
      <alignment horizontal="justify" vertical="center"/>
    </xf>
    <xf numFmtId="0" fontId="0" fillId="2" borderId="0" xfId="0" applyFill="1" applyBorder="1" applyAlignment="1"/>
    <xf numFmtId="0" fontId="11" fillId="0" borderId="0" xfId="0" applyFont="1" applyAlignment="1">
      <alignment horizontal="left"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0" fontId="13" fillId="4" borderId="1" xfId="0" applyFont="1" applyFill="1" applyBorder="1" applyAlignment="1">
      <alignment vertical="center"/>
    </xf>
    <xf numFmtId="0" fontId="12" fillId="0" borderId="1" xfId="0" applyFont="1" applyBorder="1" applyAlignment="1">
      <alignment horizontal="right" vertical="center"/>
    </xf>
    <xf numFmtId="0" fontId="12" fillId="0" borderId="1" xfId="0" applyFont="1" applyBorder="1" applyAlignment="1">
      <alignment horizontal="center" vertical="center"/>
    </xf>
    <xf numFmtId="0" fontId="12" fillId="0" borderId="1" xfId="0" applyFont="1" applyBorder="1" applyAlignment="1">
      <alignment vertical="center"/>
    </xf>
    <xf numFmtId="3" fontId="12" fillId="0" borderId="1" xfId="0" applyNumberFormat="1" applyFont="1" applyBorder="1" applyAlignment="1">
      <alignment vertical="center"/>
    </xf>
    <xf numFmtId="0" fontId="13" fillId="4" borderId="1" xfId="0" applyFont="1" applyFill="1" applyBorder="1" applyAlignment="1">
      <alignment vertical="center" wrapText="1"/>
    </xf>
    <xf numFmtId="0" fontId="12" fillId="0" borderId="1" xfId="0" applyFont="1" applyBorder="1" applyAlignment="1">
      <alignment horizontal="righ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5" fillId="6" borderId="7"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0" fontId="5" fillId="6" borderId="7" xfId="0" applyFont="1" applyFill="1" applyBorder="1" applyAlignment="1" applyProtection="1">
      <alignment vertical="center"/>
      <protection locked="0"/>
    </xf>
    <xf numFmtId="0" fontId="5" fillId="6" borderId="22" xfId="0" applyFont="1" applyFill="1" applyBorder="1" applyAlignment="1" applyProtection="1">
      <alignment vertical="center"/>
      <protection locked="0"/>
    </xf>
    <xf numFmtId="41" fontId="0" fillId="2" borderId="1" xfId="1" applyFont="1" applyFill="1" applyBorder="1"/>
    <xf numFmtId="42" fontId="0" fillId="2" borderId="0" xfId="0" applyNumberFormat="1" applyFill="1"/>
    <xf numFmtId="0" fontId="15" fillId="5" borderId="6" xfId="0" applyFont="1" applyFill="1" applyBorder="1" applyAlignment="1">
      <alignment horizontal="center" vertical="center" wrapText="1"/>
    </xf>
    <xf numFmtId="42" fontId="0" fillId="2" borderId="1" xfId="2" applyFont="1" applyFill="1" applyBorder="1"/>
    <xf numFmtId="0" fontId="5" fillId="12" borderId="1" xfId="0" applyFont="1" applyFill="1" applyBorder="1" applyAlignment="1" applyProtection="1">
      <alignment horizontal="left" vertical="center"/>
      <protection locked="0"/>
    </xf>
    <xf numFmtId="0" fontId="5" fillId="12" borderId="1" xfId="0" applyFont="1" applyFill="1" applyBorder="1" applyAlignment="1" applyProtection="1">
      <alignment horizontal="center" vertical="center"/>
      <protection locked="0"/>
    </xf>
    <xf numFmtId="42" fontId="5" fillId="12" borderId="1" xfId="2" applyFont="1" applyFill="1" applyBorder="1" applyAlignment="1" applyProtection="1">
      <alignment horizontal="center" vertical="center"/>
      <protection locked="0"/>
    </xf>
    <xf numFmtId="41" fontId="5" fillId="12" borderId="1" xfId="1" applyFont="1" applyFill="1" applyBorder="1" applyAlignment="1" applyProtection="1">
      <alignment horizontal="center" vertical="center"/>
      <protection locked="0"/>
    </xf>
    <xf numFmtId="3" fontId="5" fillId="12" borderId="1" xfId="0" applyNumberFormat="1" applyFont="1" applyFill="1" applyBorder="1" applyAlignment="1" applyProtection="1">
      <alignment vertical="center"/>
      <protection locked="0"/>
    </xf>
    <xf numFmtId="42" fontId="5" fillId="12" borderId="1" xfId="2" applyFont="1" applyFill="1" applyBorder="1" applyAlignment="1" applyProtection="1">
      <alignment vertical="center"/>
      <protection locked="0"/>
    </xf>
    <xf numFmtId="3" fontId="5" fillId="12" borderId="2" xfId="0" applyNumberFormat="1" applyFont="1" applyFill="1" applyBorder="1" applyAlignment="1" applyProtection="1">
      <alignment vertical="center"/>
      <protection locked="0"/>
    </xf>
    <xf numFmtId="3" fontId="5" fillId="12" borderId="23" xfId="0" applyNumberFormat="1" applyFont="1" applyFill="1" applyBorder="1" applyAlignment="1" applyProtection="1">
      <alignment vertical="center"/>
      <protection locked="0"/>
    </xf>
    <xf numFmtId="42" fontId="5" fillId="12" borderId="23" xfId="2" applyFont="1" applyFill="1" applyBorder="1" applyAlignment="1" applyProtection="1">
      <alignment vertical="center"/>
      <protection locked="0"/>
    </xf>
    <xf numFmtId="3" fontId="5" fillId="12" borderId="24" xfId="0" applyNumberFormat="1" applyFont="1" applyFill="1" applyBorder="1" applyAlignment="1" applyProtection="1">
      <alignment vertical="center"/>
      <protection locked="0"/>
    </xf>
    <xf numFmtId="0" fontId="15" fillId="5" borderId="4" xfId="0" applyFont="1" applyFill="1" applyBorder="1" applyAlignment="1">
      <alignment horizontal="left" vertical="center" wrapText="1"/>
    </xf>
    <xf numFmtId="42" fontId="9" fillId="2" borderId="1" xfId="2" applyFont="1" applyFill="1" applyBorder="1"/>
    <xf numFmtId="42" fontId="9" fillId="2" borderId="8" xfId="2" applyFont="1" applyFill="1" applyBorder="1"/>
    <xf numFmtId="0" fontId="15" fillId="5" borderId="35" xfId="0" applyFont="1" applyFill="1" applyBorder="1" applyAlignment="1">
      <alignment horizontal="left" vertical="center" wrapText="1"/>
    </xf>
    <xf numFmtId="0" fontId="15" fillId="5" borderId="5" xfId="0" applyFont="1" applyFill="1" applyBorder="1" applyAlignment="1">
      <alignment horizontal="center" vertical="center" wrapText="1"/>
    </xf>
    <xf numFmtId="0" fontId="15" fillId="5" borderId="17" xfId="0" applyFont="1" applyFill="1" applyBorder="1" applyAlignment="1">
      <alignment horizontal="center" vertical="center" wrapText="1"/>
    </xf>
    <xf numFmtId="42" fontId="9" fillId="2" borderId="24" xfId="2" applyFont="1" applyFill="1" applyBorder="1"/>
    <xf numFmtId="42" fontId="18" fillId="8" borderId="1" xfId="2" applyFont="1" applyFill="1" applyBorder="1" applyAlignment="1">
      <alignment horizontal="justify" vertical="center" wrapText="1"/>
    </xf>
    <xf numFmtId="42" fontId="18" fillId="8" borderId="8" xfId="2" applyFont="1" applyFill="1" applyBorder="1" applyAlignment="1">
      <alignment horizontal="justify" vertical="center"/>
    </xf>
    <xf numFmtId="42" fontId="18" fillId="7" borderId="1" xfId="2" applyFont="1" applyFill="1" applyBorder="1" applyAlignment="1">
      <alignment horizontal="justify" vertical="center" wrapText="1"/>
    </xf>
    <xf numFmtId="42" fontId="18" fillId="7" borderId="8" xfId="2" applyFont="1" applyFill="1" applyBorder="1" applyAlignment="1">
      <alignment horizontal="justify" vertical="center"/>
    </xf>
    <xf numFmtId="42" fontId="18" fillId="9" borderId="1" xfId="2" applyFont="1" applyFill="1" applyBorder="1" applyAlignment="1">
      <alignment horizontal="justify" vertical="center" wrapText="1"/>
    </xf>
    <xf numFmtId="42" fontId="18" fillId="9" borderId="8" xfId="2" applyFont="1" applyFill="1" applyBorder="1" applyAlignment="1">
      <alignment horizontal="justify" vertical="center"/>
    </xf>
    <xf numFmtId="42" fontId="18" fillId="10" borderId="1" xfId="2" applyFont="1" applyFill="1" applyBorder="1" applyAlignment="1">
      <alignment horizontal="justify" vertical="center" wrapText="1"/>
    </xf>
    <xf numFmtId="42" fontId="18" fillId="10" borderId="8" xfId="2" applyFont="1" applyFill="1" applyBorder="1" applyAlignment="1">
      <alignment horizontal="justify" vertical="center"/>
    </xf>
    <xf numFmtId="42" fontId="18" fillId="11" borderId="23" xfId="2" applyFont="1" applyFill="1" applyBorder="1" applyAlignment="1">
      <alignment horizontal="justify" vertical="center" wrapText="1"/>
    </xf>
    <xf numFmtId="0" fontId="13" fillId="4" borderId="1" xfId="0" applyFont="1" applyFill="1" applyBorder="1" applyAlignment="1">
      <alignment horizontal="center" vertical="center" wrapText="1"/>
    </xf>
    <xf numFmtId="0" fontId="15" fillId="5" borderId="22" xfId="0" applyFont="1" applyFill="1" applyBorder="1" applyAlignment="1">
      <alignment horizontal="right" vertical="center" wrapText="1"/>
    </xf>
    <xf numFmtId="0" fontId="15" fillId="5" borderId="10" xfId="0" applyFont="1" applyFill="1" applyBorder="1" applyAlignment="1">
      <alignment horizontal="center" vertical="center" wrapText="1"/>
    </xf>
    <xf numFmtId="0" fontId="4" fillId="2" borderId="0" xfId="0" applyFont="1" applyFill="1" applyProtection="1"/>
    <xf numFmtId="0" fontId="4" fillId="8" borderId="25" xfId="0" applyFont="1" applyFill="1" applyBorder="1" applyProtection="1"/>
    <xf numFmtId="0" fontId="4" fillId="8" borderId="26" xfId="0" applyFont="1" applyFill="1" applyBorder="1" applyProtection="1"/>
    <xf numFmtId="0" fontId="4" fillId="8" borderId="27" xfId="0" applyFont="1" applyFill="1" applyBorder="1" applyProtection="1"/>
    <xf numFmtId="0" fontId="4" fillId="8" borderId="28" xfId="0" applyFont="1" applyFill="1" applyBorder="1" applyProtection="1"/>
    <xf numFmtId="0" fontId="4" fillId="8" borderId="0" xfId="0" applyFont="1" applyFill="1" applyBorder="1" applyProtection="1"/>
    <xf numFmtId="0" fontId="4" fillId="8" borderId="29" xfId="0" applyFont="1" applyFill="1" applyBorder="1" applyProtection="1"/>
    <xf numFmtId="0" fontId="4" fillId="2" borderId="0" xfId="0" applyFont="1" applyFill="1" applyBorder="1" applyProtection="1"/>
    <xf numFmtId="0" fontId="4" fillId="8" borderId="28" xfId="0" applyFont="1" applyFill="1" applyBorder="1" applyAlignment="1" applyProtection="1">
      <alignment horizontal="center"/>
    </xf>
    <xf numFmtId="0" fontId="10" fillId="5" borderId="4"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wrapText="1"/>
    </xf>
    <xf numFmtId="0" fontId="4" fillId="8" borderId="0" xfId="0" applyFont="1" applyFill="1" applyBorder="1" applyAlignment="1" applyProtection="1">
      <alignment horizontal="center"/>
    </xf>
    <xf numFmtId="0" fontId="4" fillId="8" borderId="29" xfId="0" applyFont="1" applyFill="1" applyBorder="1" applyAlignment="1" applyProtection="1">
      <alignment horizontal="center"/>
    </xf>
    <xf numFmtId="0" fontId="4" fillId="2" borderId="0" xfId="0" applyFont="1" applyFill="1" applyAlignment="1" applyProtection="1">
      <alignment horizontal="center"/>
    </xf>
    <xf numFmtId="0" fontId="6" fillId="2" borderId="7" xfId="0" applyFont="1" applyFill="1" applyBorder="1" applyAlignment="1" applyProtection="1">
      <alignment horizontal="left" vertical="center"/>
    </xf>
    <xf numFmtId="0" fontId="5" fillId="2" borderId="1" xfId="0" applyFont="1" applyFill="1" applyBorder="1" applyAlignment="1" applyProtection="1">
      <alignment horizontal="left" vertical="center"/>
    </xf>
    <xf numFmtId="0" fontId="4" fillId="0" borderId="1" xfId="0" applyFont="1" applyBorder="1" applyAlignment="1" applyProtection="1">
      <alignment horizontal="center"/>
    </xf>
    <xf numFmtId="0" fontId="4" fillId="0" borderId="8" xfId="0" applyFont="1" applyBorder="1" applyAlignment="1" applyProtection="1">
      <alignment horizontal="center"/>
    </xf>
    <xf numFmtId="42" fontId="4" fillId="2" borderId="8" xfId="2" applyFont="1" applyFill="1" applyBorder="1" applyProtection="1"/>
    <xf numFmtId="0" fontId="7" fillId="2" borderId="12" xfId="0" applyFont="1" applyFill="1" applyBorder="1" applyAlignment="1" applyProtection="1"/>
    <xf numFmtId="0" fontId="7" fillId="2" borderId="13" xfId="0" applyFont="1" applyFill="1" applyBorder="1" applyAlignment="1" applyProtection="1"/>
    <xf numFmtId="0" fontId="7" fillId="2" borderId="14" xfId="0" applyFont="1" applyFill="1" applyBorder="1" applyAlignment="1" applyProtection="1"/>
    <xf numFmtId="0" fontId="7" fillId="8" borderId="0" xfId="0" applyFont="1" applyFill="1" applyBorder="1" applyAlignment="1" applyProtection="1"/>
    <xf numFmtId="0" fontId="4" fillId="8" borderId="20" xfId="0" applyFont="1" applyFill="1" applyBorder="1" applyProtection="1"/>
    <xf numFmtId="0" fontId="7" fillId="8" borderId="19" xfId="0" applyFont="1" applyFill="1" applyBorder="1" applyAlignment="1" applyProtection="1"/>
    <xf numFmtId="0" fontId="4" fillId="8" borderId="19" xfId="0" applyFont="1" applyFill="1" applyBorder="1" applyProtection="1"/>
    <xf numFmtId="0" fontId="4" fillId="8" borderId="30" xfId="0" applyFont="1" applyFill="1" applyBorder="1" applyProtection="1"/>
    <xf numFmtId="0" fontId="4" fillId="7" borderId="25" xfId="0" applyFont="1" applyFill="1" applyBorder="1" applyProtection="1"/>
    <xf numFmtId="0" fontId="4" fillId="7" borderId="26" xfId="0" applyFont="1" applyFill="1" applyBorder="1" applyProtection="1"/>
    <xf numFmtId="0" fontId="4" fillId="7" borderId="27" xfId="0" applyFont="1" applyFill="1" applyBorder="1" applyProtection="1"/>
    <xf numFmtId="0" fontId="4" fillId="7" borderId="28" xfId="0" applyFont="1" applyFill="1" applyBorder="1" applyProtection="1"/>
    <xf numFmtId="0" fontId="4" fillId="7" borderId="0" xfId="0" applyFont="1" applyFill="1" applyBorder="1" applyProtection="1"/>
    <xf numFmtId="0" fontId="5" fillId="7" borderId="0" xfId="0" applyFont="1" applyFill="1" applyBorder="1" applyAlignment="1" applyProtection="1">
      <alignment vertical="center"/>
    </xf>
    <xf numFmtId="0" fontId="4" fillId="7" borderId="29" xfId="0" applyFont="1" applyFill="1" applyBorder="1" applyProtection="1"/>
    <xf numFmtId="0" fontId="4" fillId="7" borderId="28" xfId="0" applyFont="1" applyFill="1" applyBorder="1" applyAlignment="1" applyProtection="1">
      <alignment horizontal="center" vertical="center"/>
    </xf>
    <xf numFmtId="0" fontId="10" fillId="5" borderId="10" xfId="0" applyFont="1" applyFill="1" applyBorder="1" applyAlignment="1" applyProtection="1">
      <alignment horizontal="center" vertical="center" wrapText="1"/>
    </xf>
    <xf numFmtId="0" fontId="10" fillId="5" borderId="21"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5" fillId="7" borderId="0" xfId="0" applyFont="1" applyFill="1" applyBorder="1" applyAlignment="1" applyProtection="1">
      <alignment horizontal="left" vertical="center"/>
    </xf>
    <xf numFmtId="0" fontId="14" fillId="5" borderId="0" xfId="0" applyFont="1" applyFill="1" applyBorder="1" applyAlignment="1" applyProtection="1">
      <alignment horizontal="center" vertical="center" wrapText="1"/>
    </xf>
    <xf numFmtId="0" fontId="4" fillId="7" borderId="20" xfId="0" applyFont="1" applyFill="1" applyBorder="1" applyProtection="1"/>
    <xf numFmtId="0" fontId="5" fillId="7" borderId="19" xfId="0" applyFont="1" applyFill="1" applyBorder="1" applyAlignment="1" applyProtection="1">
      <alignment horizontal="left" vertical="center"/>
    </xf>
    <xf numFmtId="0" fontId="4" fillId="7" borderId="19" xfId="0" applyFont="1" applyFill="1" applyBorder="1" applyProtection="1"/>
    <xf numFmtId="0" fontId="4" fillId="7" borderId="30" xfId="0" applyFont="1" applyFill="1" applyBorder="1" applyProtection="1"/>
    <xf numFmtId="0" fontId="4" fillId="9" borderId="25" xfId="0" applyFont="1" applyFill="1" applyBorder="1" applyProtection="1"/>
    <xf numFmtId="0" fontId="4" fillId="9" borderId="26" xfId="0" applyFont="1" applyFill="1" applyBorder="1" applyProtection="1"/>
    <xf numFmtId="0" fontId="4" fillId="9" borderId="27" xfId="0" applyFont="1" applyFill="1" applyBorder="1" applyProtection="1"/>
    <xf numFmtId="0" fontId="4" fillId="9" borderId="28" xfId="0" applyFont="1" applyFill="1" applyBorder="1" applyProtection="1"/>
    <xf numFmtId="0" fontId="5" fillId="9" borderId="0" xfId="0" applyFont="1" applyFill="1" applyBorder="1" applyAlignment="1" applyProtection="1">
      <alignment vertical="center"/>
    </xf>
    <xf numFmtId="0" fontId="4" fillId="9" borderId="0" xfId="0" applyFont="1" applyFill="1" applyBorder="1" applyProtection="1"/>
    <xf numFmtId="0" fontId="4" fillId="9" borderId="29" xfId="0" applyFont="1" applyFill="1" applyBorder="1" applyProtection="1"/>
    <xf numFmtId="0" fontId="4" fillId="9" borderId="28" xfId="0" applyFont="1" applyFill="1" applyBorder="1" applyAlignment="1" applyProtection="1">
      <alignment horizontal="center"/>
    </xf>
    <xf numFmtId="0" fontId="4" fillId="9" borderId="0" xfId="0" applyFont="1" applyFill="1" applyBorder="1" applyAlignment="1" applyProtection="1">
      <alignment horizontal="center"/>
    </xf>
    <xf numFmtId="0" fontId="4" fillId="9" borderId="29" xfId="0" applyFont="1" applyFill="1" applyBorder="1" applyAlignment="1" applyProtection="1">
      <alignment horizontal="center"/>
    </xf>
    <xf numFmtId="0" fontId="4" fillId="9" borderId="0" xfId="0" applyFont="1" applyFill="1" applyProtection="1"/>
    <xf numFmtId="0" fontId="5" fillId="2" borderId="12" xfId="0" applyFont="1" applyFill="1" applyBorder="1" applyAlignment="1" applyProtection="1">
      <alignment vertical="center"/>
    </xf>
    <xf numFmtId="0" fontId="5" fillId="2" borderId="13" xfId="0" applyFont="1" applyFill="1" applyBorder="1" applyAlignment="1" applyProtection="1">
      <alignment vertical="center"/>
    </xf>
    <xf numFmtId="0" fontId="5" fillId="2" borderId="14" xfId="0" applyFont="1" applyFill="1" applyBorder="1" applyAlignment="1" applyProtection="1">
      <alignment vertical="center"/>
    </xf>
    <xf numFmtId="0" fontId="5" fillId="9" borderId="0" xfId="0" applyFont="1" applyFill="1" applyBorder="1" applyAlignment="1" applyProtection="1">
      <alignment horizontal="left" vertical="center"/>
    </xf>
    <xf numFmtId="0" fontId="6" fillId="9" borderId="0" xfId="0" applyFont="1" applyFill="1" applyBorder="1" applyAlignment="1" applyProtection="1">
      <alignment vertical="center"/>
    </xf>
    <xf numFmtId="3" fontId="5" fillId="9" borderId="0" xfId="0" applyNumberFormat="1" applyFont="1" applyFill="1" applyBorder="1" applyAlignment="1" applyProtection="1">
      <alignment vertical="center"/>
    </xf>
    <xf numFmtId="3" fontId="6" fillId="9" borderId="0" xfId="0" applyNumberFormat="1" applyFont="1" applyFill="1" applyBorder="1" applyAlignment="1" applyProtection="1">
      <alignment vertical="center"/>
    </xf>
    <xf numFmtId="0" fontId="4" fillId="9" borderId="20" xfId="0" applyFont="1" applyFill="1" applyBorder="1" applyProtection="1"/>
    <xf numFmtId="0" fontId="6" fillId="9" borderId="19" xfId="0" applyFont="1" applyFill="1" applyBorder="1" applyAlignment="1" applyProtection="1">
      <alignment horizontal="right" vertical="center"/>
    </xf>
    <xf numFmtId="3" fontId="6" fillId="9" borderId="19" xfId="0" applyNumberFormat="1" applyFont="1" applyFill="1" applyBorder="1" applyAlignment="1" applyProtection="1">
      <alignment vertical="center"/>
    </xf>
    <xf numFmtId="0" fontId="4" fillId="9" borderId="19" xfId="0" applyFont="1" applyFill="1" applyBorder="1" applyProtection="1"/>
    <xf numFmtId="0" fontId="4" fillId="9" borderId="30" xfId="0" applyFont="1" applyFill="1" applyBorder="1" applyProtection="1"/>
    <xf numFmtId="0" fontId="6" fillId="2" borderId="0" xfId="0" applyFont="1" applyFill="1" applyBorder="1" applyAlignment="1" applyProtection="1">
      <alignment horizontal="right" vertical="center"/>
    </xf>
    <xf numFmtId="3" fontId="6" fillId="2" borderId="0" xfId="0" applyNumberFormat="1" applyFont="1" applyFill="1" applyBorder="1" applyAlignment="1" applyProtection="1">
      <alignment vertical="center"/>
    </xf>
    <xf numFmtId="0" fontId="4" fillId="10" borderId="25" xfId="0" applyFont="1" applyFill="1" applyBorder="1" applyProtection="1"/>
    <xf numFmtId="0" fontId="6" fillId="10" borderId="26" xfId="0" applyFont="1" applyFill="1" applyBorder="1" applyAlignment="1" applyProtection="1">
      <alignment horizontal="right" vertical="center"/>
    </xf>
    <xf numFmtId="3" fontId="6" fillId="10" borderId="26" xfId="0" applyNumberFormat="1" applyFont="1" applyFill="1" applyBorder="1" applyAlignment="1" applyProtection="1">
      <alignment vertical="center"/>
    </xf>
    <xf numFmtId="0" fontId="4" fillId="10" borderId="26" xfId="0" applyFont="1" applyFill="1" applyBorder="1" applyProtection="1"/>
    <xf numFmtId="0" fontId="4" fillId="10" borderId="27" xfId="0" applyFont="1" applyFill="1" applyBorder="1" applyProtection="1"/>
    <xf numFmtId="0" fontId="4" fillId="10" borderId="28" xfId="0" applyFont="1" applyFill="1" applyBorder="1" applyProtection="1"/>
    <xf numFmtId="0" fontId="5" fillId="10" borderId="0" xfId="0" applyFont="1" applyFill="1" applyBorder="1" applyAlignment="1" applyProtection="1">
      <alignment horizontal="left" vertical="center"/>
    </xf>
    <xf numFmtId="0" fontId="4" fillId="10" borderId="0" xfId="0" applyFont="1" applyFill="1" applyBorder="1" applyProtection="1"/>
    <xf numFmtId="0" fontId="4" fillId="10" borderId="29" xfId="0" applyFont="1" applyFill="1" applyBorder="1" applyProtection="1"/>
    <xf numFmtId="0" fontId="4" fillId="10" borderId="28" xfId="0" applyFont="1" applyFill="1" applyBorder="1" applyAlignment="1" applyProtection="1">
      <alignment horizontal="center"/>
    </xf>
    <xf numFmtId="0" fontId="10" fillId="5" borderId="15"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10" fillId="5" borderId="17" xfId="0" applyFont="1" applyFill="1" applyBorder="1" applyAlignment="1" applyProtection="1">
      <alignment horizontal="center" vertical="center" wrapText="1"/>
    </xf>
    <xf numFmtId="0" fontId="4" fillId="10" borderId="0" xfId="0" applyFont="1" applyFill="1" applyBorder="1" applyAlignment="1" applyProtection="1">
      <alignment horizontal="center"/>
    </xf>
    <xf numFmtId="0" fontId="4" fillId="10" borderId="29" xfId="0" applyFont="1" applyFill="1" applyBorder="1" applyAlignment="1" applyProtection="1">
      <alignment horizontal="center"/>
    </xf>
    <xf numFmtId="0" fontId="4" fillId="10" borderId="20" xfId="0" applyFont="1" applyFill="1" applyBorder="1" applyProtection="1"/>
    <xf numFmtId="0" fontId="4" fillId="10" borderId="19" xfId="0" applyFont="1" applyFill="1" applyBorder="1" applyProtection="1"/>
    <xf numFmtId="0" fontId="4" fillId="10" borderId="30" xfId="0" applyFont="1" applyFill="1" applyBorder="1" applyProtection="1"/>
    <xf numFmtId="0" fontId="15" fillId="5" borderId="6" xfId="0" applyFont="1" applyFill="1" applyBorder="1" applyAlignment="1" applyProtection="1">
      <alignment horizontal="center" vertical="center" wrapText="1"/>
    </xf>
    <xf numFmtId="42" fontId="16" fillId="8" borderId="1" xfId="2" applyFont="1" applyFill="1" applyBorder="1" applyAlignment="1" applyProtection="1">
      <alignment horizontal="justify" vertical="center" wrapText="1"/>
    </xf>
    <xf numFmtId="42" fontId="16" fillId="8" borderId="8" xfId="2" applyFont="1" applyFill="1" applyBorder="1" applyAlignment="1" applyProtection="1">
      <alignment horizontal="justify" vertical="center"/>
    </xf>
    <xf numFmtId="42" fontId="16" fillId="7" borderId="1" xfId="2" applyFont="1" applyFill="1" applyBorder="1" applyAlignment="1" applyProtection="1">
      <alignment horizontal="justify" vertical="center" wrapText="1"/>
    </xf>
    <xf numFmtId="42" fontId="16" fillId="7" borderId="8" xfId="2" applyFont="1" applyFill="1" applyBorder="1" applyAlignment="1" applyProtection="1">
      <alignment horizontal="justify" vertical="center"/>
    </xf>
    <xf numFmtId="42" fontId="16" fillId="9" borderId="1" xfId="2" applyFont="1" applyFill="1" applyBorder="1" applyAlignment="1" applyProtection="1">
      <alignment horizontal="justify" vertical="center" wrapText="1"/>
    </xf>
    <xf numFmtId="42" fontId="16" fillId="9" borderId="8" xfId="2" applyFont="1" applyFill="1" applyBorder="1" applyAlignment="1" applyProtection="1">
      <alignment horizontal="justify" vertical="center"/>
    </xf>
    <xf numFmtId="42" fontId="16" fillId="10" borderId="1" xfId="2" applyFont="1" applyFill="1" applyBorder="1" applyAlignment="1" applyProtection="1">
      <alignment horizontal="justify" vertical="center" wrapText="1"/>
    </xf>
    <xf numFmtId="42" fontId="16" fillId="10" borderId="8" xfId="2" applyFont="1" applyFill="1" applyBorder="1" applyAlignment="1" applyProtection="1">
      <alignment horizontal="justify" vertical="center"/>
    </xf>
    <xf numFmtId="42" fontId="16" fillId="11" borderId="23" xfId="2" applyFont="1" applyFill="1" applyBorder="1" applyAlignment="1" applyProtection="1">
      <alignment horizontal="justify" vertical="center" wrapText="1"/>
    </xf>
    <xf numFmtId="42" fontId="16" fillId="11" borderId="11" xfId="2" applyFont="1" applyFill="1" applyBorder="1" applyAlignment="1" applyProtection="1">
      <alignment horizontal="justify" vertical="center" wrapText="1"/>
    </xf>
    <xf numFmtId="0" fontId="0" fillId="2" borderId="0" xfId="0" applyFill="1" applyBorder="1" applyAlignment="1">
      <alignment vertical="top" wrapText="1"/>
    </xf>
    <xf numFmtId="0" fontId="0" fillId="2" borderId="0" xfId="0" applyFont="1" applyFill="1" applyBorder="1" applyAlignment="1"/>
    <xf numFmtId="0" fontId="22" fillId="2" borderId="0" xfId="0" applyFont="1" applyFill="1" applyBorder="1" applyAlignment="1"/>
    <xf numFmtId="0" fontId="22" fillId="2" borderId="0" xfId="0" applyFont="1" applyFill="1" applyBorder="1" applyAlignment="1">
      <alignment horizontal="justify" vertical="top" wrapText="1"/>
    </xf>
    <xf numFmtId="0" fontId="22" fillId="2" borderId="0" xfId="0" applyFont="1" applyFill="1" applyBorder="1" applyAlignment="1">
      <alignment horizontal="justify"/>
    </xf>
    <xf numFmtId="0" fontId="20" fillId="2" borderId="0" xfId="0" applyFont="1" applyFill="1" applyBorder="1" applyAlignment="1"/>
    <xf numFmtId="0" fontId="0" fillId="0" borderId="0" xfId="0" applyBorder="1"/>
    <xf numFmtId="0" fontId="19" fillId="2" borderId="0" xfId="0" applyFont="1" applyFill="1" applyBorder="1" applyAlignment="1">
      <alignment vertical="top"/>
    </xf>
    <xf numFmtId="0" fontId="5" fillId="12" borderId="7" xfId="0" applyFont="1" applyFill="1" applyBorder="1" applyAlignment="1" applyProtection="1">
      <alignment vertical="center"/>
      <protection locked="0"/>
    </xf>
    <xf numFmtId="0" fontId="5" fillId="12" borderId="1" xfId="0" applyFont="1" applyFill="1" applyBorder="1" applyAlignment="1" applyProtection="1">
      <alignment vertical="center"/>
      <protection locked="0"/>
    </xf>
    <xf numFmtId="0" fontId="5" fillId="6" borderId="18" xfId="0" applyFont="1" applyFill="1" applyBorder="1" applyAlignment="1" applyProtection="1">
      <alignment horizontal="center" vertical="center" wrapText="1"/>
      <protection locked="0"/>
    </xf>
    <xf numFmtId="0" fontId="5" fillId="12" borderId="2" xfId="0" applyFont="1" applyFill="1" applyBorder="1" applyAlignment="1" applyProtection="1">
      <alignment horizontal="center" vertical="center" wrapText="1"/>
      <protection locked="0"/>
    </xf>
    <xf numFmtId="42" fontId="5" fillId="12" borderId="2" xfId="2" applyFont="1" applyFill="1" applyBorder="1" applyAlignment="1" applyProtection="1">
      <alignment horizontal="center" vertical="center" wrapText="1"/>
      <protection locked="0"/>
    </xf>
    <xf numFmtId="0" fontId="5" fillId="6" borderId="1" xfId="0" applyFont="1" applyFill="1" applyBorder="1" applyAlignment="1" applyProtection="1">
      <alignment vertical="center"/>
      <protection locked="0"/>
    </xf>
    <xf numFmtId="0" fontId="5" fillId="6" borderId="3" xfId="0" applyFont="1" applyFill="1" applyBorder="1" applyAlignment="1" applyProtection="1">
      <alignment vertical="center"/>
      <protection locked="0"/>
    </xf>
    <xf numFmtId="0" fontId="24" fillId="2" borderId="0" xfId="0" applyFont="1" applyFill="1" applyProtection="1"/>
    <xf numFmtId="0" fontId="24" fillId="2" borderId="0" xfId="0" applyFont="1" applyFill="1" applyBorder="1" applyProtection="1"/>
    <xf numFmtId="0" fontId="24" fillId="2" borderId="0" xfId="0" applyFont="1" applyFill="1" applyAlignment="1" applyProtection="1">
      <alignment horizontal="center"/>
    </xf>
    <xf numFmtId="0" fontId="25" fillId="2" borderId="0" xfId="0" applyFont="1" applyFill="1" applyProtection="1"/>
    <xf numFmtId="0" fontId="24" fillId="2" borderId="0" xfId="0" applyFont="1" applyFill="1" applyAlignment="1" applyProtection="1">
      <alignment horizontal="center" vertical="center"/>
    </xf>
    <xf numFmtId="42" fontId="3" fillId="2" borderId="9" xfId="2" applyFont="1" applyFill="1" applyBorder="1"/>
    <xf numFmtId="42" fontId="16" fillId="11" borderId="11" xfId="2" applyFont="1" applyFill="1" applyBorder="1" applyAlignment="1">
      <alignment horizontal="justify" vertical="center" wrapText="1"/>
    </xf>
    <xf numFmtId="9" fontId="0" fillId="2" borderId="0" xfId="0" applyNumberFormat="1" applyFill="1"/>
    <xf numFmtId="0" fontId="5" fillId="6" borderId="36" xfId="0" applyFont="1" applyFill="1" applyBorder="1" applyAlignment="1" applyProtection="1">
      <alignment vertical="center"/>
      <protection locked="0"/>
    </xf>
    <xf numFmtId="0" fontId="5" fillId="6" borderId="37" xfId="0" applyFont="1" applyFill="1" applyBorder="1" applyAlignment="1" applyProtection="1">
      <alignment vertical="center"/>
      <protection locked="0"/>
    </xf>
    <xf numFmtId="0" fontId="5" fillId="6" borderId="38" xfId="0" applyFont="1" applyFill="1" applyBorder="1" applyAlignment="1" applyProtection="1">
      <alignment vertical="center"/>
      <protection locked="0"/>
    </xf>
    <xf numFmtId="42" fontId="5" fillId="12" borderId="37" xfId="2" applyFont="1" applyFill="1" applyBorder="1" applyAlignment="1" applyProtection="1">
      <alignment vertical="center"/>
      <protection locked="0"/>
    </xf>
    <xf numFmtId="3" fontId="5" fillId="12" borderId="37" xfId="0" applyNumberFormat="1" applyFont="1" applyFill="1" applyBorder="1" applyAlignment="1" applyProtection="1">
      <alignment vertical="center"/>
      <protection locked="0"/>
    </xf>
    <xf numFmtId="42" fontId="4" fillId="2" borderId="39" xfId="2" applyFont="1" applyFill="1" applyBorder="1" applyProtection="1"/>
    <xf numFmtId="42" fontId="4" fillId="2" borderId="40" xfId="2" applyFont="1" applyFill="1" applyBorder="1" applyProtection="1"/>
    <xf numFmtId="0" fontId="5" fillId="12" borderId="36" xfId="0" applyFont="1" applyFill="1" applyBorder="1" applyAlignment="1" applyProtection="1">
      <alignment vertical="center"/>
      <protection locked="0"/>
    </xf>
    <xf numFmtId="0" fontId="5" fillId="12" borderId="37" xfId="0" applyFont="1" applyFill="1" applyBorder="1" applyAlignment="1" applyProtection="1">
      <alignment vertical="center"/>
      <protection locked="0"/>
    </xf>
    <xf numFmtId="0" fontId="5" fillId="6" borderId="36" xfId="0" applyFont="1" applyFill="1" applyBorder="1" applyAlignment="1" applyProtection="1">
      <alignment horizontal="left" vertical="center"/>
      <protection locked="0"/>
    </xf>
    <xf numFmtId="0" fontId="5" fillId="12" borderId="37" xfId="0" applyFont="1" applyFill="1" applyBorder="1" applyAlignment="1" applyProtection="1">
      <alignment horizontal="left" vertical="center"/>
      <protection locked="0"/>
    </xf>
    <xf numFmtId="0" fontId="5" fillId="6" borderId="37" xfId="0" applyFont="1" applyFill="1" applyBorder="1" applyAlignment="1" applyProtection="1">
      <alignment horizontal="left" vertical="center"/>
      <protection locked="0"/>
    </xf>
    <xf numFmtId="0" fontId="5" fillId="12" borderId="37" xfId="0" applyFont="1" applyFill="1" applyBorder="1" applyAlignment="1" applyProtection="1">
      <alignment horizontal="center" vertical="center"/>
      <protection locked="0"/>
    </xf>
    <xf numFmtId="42" fontId="5" fillId="12" borderId="37" xfId="2" applyFont="1" applyFill="1" applyBorder="1" applyAlignment="1" applyProtection="1">
      <alignment horizontal="center" vertical="center"/>
      <protection locked="0"/>
    </xf>
    <xf numFmtId="41" fontId="5" fillId="12" borderId="37" xfId="1" applyFont="1" applyFill="1" applyBorder="1" applyAlignment="1" applyProtection="1">
      <alignment horizontal="center" vertical="center"/>
      <protection locked="0"/>
    </xf>
    <xf numFmtId="0" fontId="5" fillId="6" borderId="18" xfId="0" applyFont="1" applyFill="1" applyBorder="1" applyAlignment="1" applyProtection="1">
      <alignment vertical="center" wrapText="1"/>
      <protection locked="0"/>
    </xf>
    <xf numFmtId="0" fontId="5" fillId="12" borderId="2" xfId="0" applyFont="1" applyFill="1" applyBorder="1" applyAlignment="1" applyProtection="1">
      <alignment vertical="center" wrapText="1"/>
      <protection locked="0"/>
    </xf>
    <xf numFmtId="0" fontId="15" fillId="5" borderId="10" xfId="0"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22" fillId="2" borderId="0" xfId="0" applyFont="1" applyFill="1" applyBorder="1" applyAlignment="1">
      <alignment horizontal="justify" vertical="top" wrapText="1"/>
    </xf>
    <xf numFmtId="0" fontId="23" fillId="2" borderId="0" xfId="0" applyFont="1" applyFill="1" applyBorder="1" applyAlignment="1">
      <alignment horizontal="justify" vertical="top" wrapText="1"/>
    </xf>
    <xf numFmtId="0" fontId="19" fillId="2" borderId="0" xfId="0" applyFont="1" applyFill="1" applyBorder="1" applyAlignment="1">
      <alignment horizontal="center" vertical="top" wrapText="1"/>
    </xf>
    <xf numFmtId="0" fontId="19" fillId="2" borderId="0" xfId="0" applyFont="1" applyFill="1" applyBorder="1" applyAlignment="1">
      <alignment horizontal="center" vertical="top"/>
    </xf>
    <xf numFmtId="0" fontId="15" fillId="5" borderId="22" xfId="0" applyFont="1" applyFill="1" applyBorder="1" applyAlignment="1">
      <alignment horizontal="right" vertical="center" wrapText="1"/>
    </xf>
    <xf numFmtId="0" fontId="15" fillId="5" borderId="23" xfId="0" applyFont="1" applyFill="1" applyBorder="1" applyAlignment="1">
      <alignment horizontal="right" vertical="center" wrapText="1"/>
    </xf>
    <xf numFmtId="0" fontId="15" fillId="5" borderId="4"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7"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5" fillId="5" borderId="22" xfId="0" applyFont="1" applyFill="1" applyBorder="1" applyAlignment="1" applyProtection="1">
      <alignment horizontal="right" vertical="center" wrapText="1"/>
    </xf>
    <xf numFmtId="0" fontId="15" fillId="5" borderId="23" xfId="0" applyFont="1" applyFill="1" applyBorder="1" applyAlignment="1" applyProtection="1">
      <alignment horizontal="right" vertical="center" wrapText="1"/>
    </xf>
    <xf numFmtId="0" fontId="15" fillId="5" borderId="4" xfId="0" applyFont="1" applyFill="1" applyBorder="1" applyAlignment="1" applyProtection="1">
      <alignment horizontal="center" vertical="center" wrapText="1"/>
    </xf>
    <xf numFmtId="0" fontId="15" fillId="5" borderId="10" xfId="0" applyFont="1" applyFill="1" applyBorder="1" applyAlignment="1" applyProtection="1">
      <alignment horizontal="center" vertical="center" wrapText="1"/>
    </xf>
    <xf numFmtId="0" fontId="5" fillId="2" borderId="25" xfId="0" applyFont="1" applyFill="1" applyBorder="1" applyAlignment="1" applyProtection="1">
      <alignment horizontal="left" vertical="top" wrapText="1"/>
      <protection locked="0"/>
    </xf>
    <xf numFmtId="0" fontId="5" fillId="2" borderId="26" xfId="0" applyFont="1" applyFill="1" applyBorder="1" applyAlignment="1" applyProtection="1">
      <alignment horizontal="left" vertical="top" wrapText="1"/>
      <protection locked="0"/>
    </xf>
    <xf numFmtId="0" fontId="5" fillId="2" borderId="27"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9" xfId="0" applyFont="1" applyFill="1" applyBorder="1" applyAlignment="1" applyProtection="1">
      <alignment horizontal="left" vertical="top" wrapText="1"/>
      <protection locked="0"/>
    </xf>
    <xf numFmtId="0" fontId="5" fillId="2" borderId="20"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30" xfId="0" applyFont="1" applyFill="1" applyBorder="1" applyAlignment="1" applyProtection="1">
      <alignment horizontal="left" vertical="top" wrapText="1"/>
      <protection locked="0"/>
    </xf>
    <xf numFmtId="49" fontId="5" fillId="2" borderId="25" xfId="0" applyNumberFormat="1" applyFont="1" applyFill="1" applyBorder="1" applyAlignment="1" applyProtection="1">
      <alignment horizontal="left" vertical="top" wrapText="1"/>
      <protection locked="0"/>
    </xf>
    <xf numFmtId="49" fontId="5" fillId="2" borderId="26" xfId="0" applyNumberFormat="1" applyFont="1" applyFill="1" applyBorder="1" applyAlignment="1" applyProtection="1">
      <alignment horizontal="left" vertical="top" wrapText="1"/>
      <protection locked="0"/>
    </xf>
    <xf numFmtId="49" fontId="5" fillId="2" borderId="27" xfId="0" applyNumberFormat="1" applyFont="1" applyFill="1" applyBorder="1" applyAlignment="1" applyProtection="1">
      <alignment horizontal="left" vertical="top" wrapText="1"/>
      <protection locked="0"/>
    </xf>
    <xf numFmtId="49" fontId="5" fillId="2" borderId="28"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49" fontId="5" fillId="2" borderId="29" xfId="0" applyNumberFormat="1" applyFont="1" applyFill="1" applyBorder="1" applyAlignment="1" applyProtection="1">
      <alignment horizontal="left" vertical="top" wrapText="1"/>
      <protection locked="0"/>
    </xf>
    <xf numFmtId="49" fontId="5" fillId="2" borderId="20" xfId="0" applyNumberFormat="1" applyFont="1" applyFill="1" applyBorder="1" applyAlignment="1" applyProtection="1">
      <alignment horizontal="left" vertical="top" wrapText="1"/>
      <protection locked="0"/>
    </xf>
    <xf numFmtId="49" fontId="5" fillId="2" borderId="19" xfId="0" applyNumberFormat="1" applyFont="1" applyFill="1" applyBorder="1" applyAlignment="1" applyProtection="1">
      <alignment horizontal="left" vertical="top" wrapText="1"/>
      <protection locked="0"/>
    </xf>
    <xf numFmtId="49" fontId="5" fillId="2" borderId="30" xfId="0" applyNumberFormat="1" applyFont="1" applyFill="1" applyBorder="1" applyAlignment="1" applyProtection="1">
      <alignment horizontal="left" vertical="top" wrapText="1"/>
      <protection locked="0"/>
    </xf>
    <xf numFmtId="0" fontId="8" fillId="9" borderId="0" xfId="0" applyFont="1" applyFill="1" applyBorder="1" applyAlignment="1" applyProtection="1">
      <alignment horizontal="left"/>
    </xf>
    <xf numFmtId="0" fontId="8" fillId="10" borderId="0" xfId="0" applyFont="1" applyFill="1" applyBorder="1" applyAlignment="1" applyProtection="1">
      <alignment horizontal="left"/>
    </xf>
    <xf numFmtId="0" fontId="8" fillId="2" borderId="0" xfId="0" applyFont="1" applyFill="1" applyBorder="1" applyAlignment="1" applyProtection="1">
      <alignment horizontal="center"/>
    </xf>
    <xf numFmtId="0" fontId="15" fillId="5" borderId="7"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xf>
    <xf numFmtId="0" fontId="10" fillId="5" borderId="31" xfId="0" applyFont="1" applyFill="1" applyBorder="1" applyAlignment="1" applyProtection="1">
      <alignment horizontal="right" vertical="center"/>
    </xf>
    <xf numFmtId="0" fontId="10" fillId="5" borderId="32" xfId="0" applyFont="1" applyFill="1" applyBorder="1" applyAlignment="1" applyProtection="1">
      <alignment horizontal="right" vertical="center"/>
    </xf>
    <xf numFmtId="0" fontId="10" fillId="5" borderId="33" xfId="0" applyFont="1" applyFill="1" applyBorder="1" applyAlignment="1" applyProtection="1">
      <alignment horizontal="right" vertical="center"/>
    </xf>
    <xf numFmtId="0" fontId="8" fillId="8" borderId="0" xfId="0" applyFont="1" applyFill="1" applyBorder="1" applyAlignment="1" applyProtection="1">
      <alignment horizontal="left"/>
    </xf>
    <xf numFmtId="0" fontId="8" fillId="7" borderId="0" xfId="0" applyFont="1" applyFill="1" applyBorder="1" applyAlignment="1" applyProtection="1">
      <alignment horizontal="left"/>
    </xf>
    <xf numFmtId="0" fontId="5" fillId="2" borderId="16" xfId="0" applyFont="1" applyFill="1" applyBorder="1" applyAlignment="1" applyProtection="1">
      <alignment horizontal="left" vertical="center"/>
    </xf>
    <xf numFmtId="0" fontId="5" fillId="2" borderId="34" xfId="0" applyFont="1" applyFill="1" applyBorder="1" applyAlignment="1" applyProtection="1">
      <alignment horizontal="left" vertical="center"/>
    </xf>
    <xf numFmtId="0" fontId="5" fillId="2" borderId="21" xfId="0" applyFont="1" applyFill="1" applyBorder="1" applyAlignment="1" applyProtection="1">
      <alignment horizontal="left" vertical="center"/>
    </xf>
    <xf numFmtId="0" fontId="4" fillId="0" borderId="1" xfId="0" applyFont="1" applyBorder="1" applyAlignment="1" applyProtection="1">
      <alignment horizontal="right"/>
      <protection locked="0"/>
    </xf>
  </cellXfs>
  <cellStyles count="3">
    <cellStyle name="Millares [0]" xfId="1" builtinId="6"/>
    <cellStyle name="Moneda [0]" xfId="2" builtinId="7"/>
    <cellStyle name="Normal" xfId="0" builtinId="0"/>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19719"/>
      <color rgb="FF14524D"/>
      <color rgb="FFF41720"/>
      <color rgb="FFFF66CC"/>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U. La Frontera'!A1"/><Relationship Id="rId2" Type="http://schemas.openxmlformats.org/officeDocument/2006/relationships/image" Target="../media/image1.png"/><Relationship Id="rId1" Type="http://schemas.openxmlformats.org/officeDocument/2006/relationships/hyperlink" Target="#RESUMEN!A1"/><Relationship Id="rId6" Type="http://schemas.openxmlformats.org/officeDocument/2006/relationships/image" Target="../media/image3.png"/><Relationship Id="rId5" Type="http://schemas.openxmlformats.org/officeDocument/2006/relationships/hyperlink" Target="#'U. Los Lagos'!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Instrucciones!A1"/><Relationship Id="rId7" Type="http://schemas.openxmlformats.org/officeDocument/2006/relationships/hyperlink" Target="#'U. La Frontera'!A1"/><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3.png"/><Relationship Id="rId5" Type="http://schemas.openxmlformats.org/officeDocument/2006/relationships/hyperlink" Target="#'U. Los Lagos'!A1"/><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Instrucciones!A1"/><Relationship Id="rId1" Type="http://schemas.openxmlformats.org/officeDocument/2006/relationships/image" Target="../media/image5.png"/><Relationship Id="rId5" Type="http://schemas.openxmlformats.org/officeDocument/2006/relationships/image" Target="../media/image1.png"/><Relationship Id="rId4" Type="http://schemas.openxmlformats.org/officeDocument/2006/relationships/hyperlink" Target="#RESUMEN!A1"/></Relationships>
</file>

<file path=xl/drawings/_rels/drawing4.xml.rels><?xml version="1.0" encoding="UTF-8" standalone="yes"?>
<Relationships xmlns="http://schemas.openxmlformats.org/package/2006/relationships"><Relationship Id="rId3" Type="http://schemas.openxmlformats.org/officeDocument/2006/relationships/hyperlink" Target="#Instrucciones!A1"/><Relationship Id="rId2" Type="http://schemas.openxmlformats.org/officeDocument/2006/relationships/image" Target="../media/image7.png"/><Relationship Id="rId1" Type="http://schemas.openxmlformats.org/officeDocument/2006/relationships/image" Target="../media/image5.png"/><Relationship Id="rId6" Type="http://schemas.openxmlformats.org/officeDocument/2006/relationships/image" Target="../media/image1.png"/><Relationship Id="rId5" Type="http://schemas.openxmlformats.org/officeDocument/2006/relationships/hyperlink" Target="#RESUMEN!A1"/><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8</xdr:col>
      <xdr:colOff>143436</xdr:colOff>
      <xdr:row>3</xdr:row>
      <xdr:rowOff>0</xdr:rowOff>
    </xdr:from>
    <xdr:to>
      <xdr:col>8</xdr:col>
      <xdr:colOff>662487</xdr:colOff>
      <xdr:row>6</xdr:row>
      <xdr:rowOff>137295</xdr:rowOff>
    </xdr:to>
    <xdr:pic>
      <xdr:nvPicPr>
        <xdr:cNvPr id="7" name="Imagen 6" descr="Checklist Svg Png Icon Free Download (#451900) - OnlineWebFonts.COM">
          <a:hlinkClick xmlns:r="http://schemas.openxmlformats.org/officeDocument/2006/relationships" r:id="rId1"/>
          <a:extLst>
            <a:ext uri="{FF2B5EF4-FFF2-40B4-BE49-F238E27FC236}">
              <a16:creationId xmlns:a16="http://schemas.microsoft.com/office/drawing/2014/main" id="{FF56863A-C7A5-45BB-B9EB-DFF653E162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68354" y="582706"/>
          <a:ext cx="519051" cy="675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685799</xdr:colOff>
      <xdr:row>3</xdr:row>
      <xdr:rowOff>0</xdr:rowOff>
    </xdr:from>
    <xdr:to>
      <xdr:col>11</xdr:col>
      <xdr:colOff>43282</xdr:colOff>
      <xdr:row>7</xdr:row>
      <xdr:rowOff>2824</xdr:rowOff>
    </xdr:to>
    <xdr:pic>
      <xdr:nvPicPr>
        <xdr:cNvPr id="8" name="Imagen 7" descr="Normas Corporativas">
          <a:hlinkClick xmlns:r="http://schemas.openxmlformats.org/officeDocument/2006/relationships" r:id="rId3"/>
          <a:extLst>
            <a:ext uri="{FF2B5EF4-FFF2-40B4-BE49-F238E27FC236}">
              <a16:creationId xmlns:a16="http://schemas.microsoft.com/office/drawing/2014/main" id="{640E7554-6F0E-474D-B699-A98B7EC94C29}"/>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57841"/>
        <a:stretch/>
      </xdr:blipFill>
      <xdr:spPr bwMode="auto">
        <a:xfrm>
          <a:off x="8105774" y="581025"/>
          <a:ext cx="924626" cy="726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98615</xdr:colOff>
      <xdr:row>3</xdr:row>
      <xdr:rowOff>8965</xdr:rowOff>
    </xdr:from>
    <xdr:to>
      <xdr:col>12</xdr:col>
      <xdr:colOff>721734</xdr:colOff>
      <xdr:row>7</xdr:row>
      <xdr:rowOff>11789</xdr:rowOff>
    </xdr:to>
    <xdr:pic>
      <xdr:nvPicPr>
        <xdr:cNvPr id="11" name="Imagen 10">
          <a:hlinkClick xmlns:r="http://schemas.openxmlformats.org/officeDocument/2006/relationships" r:id="rId5"/>
          <a:extLst>
            <a:ext uri="{FF2B5EF4-FFF2-40B4-BE49-F238E27FC236}">
              <a16:creationId xmlns:a16="http://schemas.microsoft.com/office/drawing/2014/main" id="{B737E984-E484-4704-90E9-D904C383EAA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68756" y="591671"/>
          <a:ext cx="62311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717983</xdr:colOff>
      <xdr:row>0</xdr:row>
      <xdr:rowOff>97970</xdr:rowOff>
    </xdr:from>
    <xdr:to>
      <xdr:col>13</xdr:col>
      <xdr:colOff>253320</xdr:colOff>
      <xdr:row>13</xdr:row>
      <xdr:rowOff>53473</xdr:rowOff>
    </xdr:to>
    <xdr:pic>
      <xdr:nvPicPr>
        <xdr:cNvPr id="2" name="Imagen 1" descr="Universidad de Los Lagos">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49954" y="97970"/>
          <a:ext cx="4907981" cy="2550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36</xdr:row>
      <xdr:rowOff>0</xdr:rowOff>
    </xdr:from>
    <xdr:to>
      <xdr:col>7</xdr:col>
      <xdr:colOff>304800</xdr:colOff>
      <xdr:row>1048576</xdr:row>
      <xdr:rowOff>157843</xdr:rowOff>
    </xdr:to>
    <xdr:sp macro="" textlink="">
      <xdr:nvSpPr>
        <xdr:cNvPr id="1027" name="AutoShape 3" descr="Normas Corporativas">
          <a:extLst>
            <a:ext uri="{FF2B5EF4-FFF2-40B4-BE49-F238E27FC236}">
              <a16:creationId xmlns:a16="http://schemas.microsoft.com/office/drawing/2014/main" id="{00000000-0008-0000-0100-000003040000}"/>
            </a:ext>
          </a:extLst>
        </xdr:cNvPr>
        <xdr:cNvSpPr>
          <a:spLocks noChangeAspect="1" noChangeArrowheads="1"/>
        </xdr:cNvSpPr>
      </xdr:nvSpPr>
      <xdr:spPr bwMode="auto">
        <a:xfrm>
          <a:off x="4267200" y="5486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87086</xdr:colOff>
      <xdr:row>2</xdr:row>
      <xdr:rowOff>97972</xdr:rowOff>
    </xdr:from>
    <xdr:to>
      <xdr:col>6</xdr:col>
      <xdr:colOff>1583230</xdr:colOff>
      <xdr:row>11</xdr:row>
      <xdr:rowOff>135014</xdr:rowOff>
    </xdr:to>
    <xdr:pic>
      <xdr:nvPicPr>
        <xdr:cNvPr id="5" name="Imagen 4" descr="Normas Corporativas">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086" y="468086"/>
          <a:ext cx="5157554" cy="18457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36</xdr:row>
      <xdr:rowOff>0</xdr:rowOff>
    </xdr:from>
    <xdr:ext cx="304800" cy="307450"/>
    <xdr:sp macro="" textlink="">
      <xdr:nvSpPr>
        <xdr:cNvPr id="6" name="AutoShape 3" descr="Normas Corporativas">
          <a:extLst>
            <a:ext uri="{FF2B5EF4-FFF2-40B4-BE49-F238E27FC236}">
              <a16:creationId xmlns:a16="http://schemas.microsoft.com/office/drawing/2014/main" id="{00000000-0008-0000-0100-000006000000}"/>
            </a:ext>
          </a:extLst>
        </xdr:cNvPr>
        <xdr:cNvSpPr>
          <a:spLocks noChangeAspect="1" noChangeArrowheads="1"/>
        </xdr:cNvSpPr>
      </xdr:nvSpPr>
      <xdr:spPr bwMode="auto">
        <a:xfrm>
          <a:off x="5433391" y="7050157"/>
          <a:ext cx="304800" cy="3074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78441</xdr:colOff>
      <xdr:row>0</xdr:row>
      <xdr:rowOff>131670</xdr:rowOff>
    </xdr:from>
    <xdr:to>
      <xdr:col>14</xdr:col>
      <xdr:colOff>779391</xdr:colOff>
      <xdr:row>4</xdr:row>
      <xdr:rowOff>51570</xdr:rowOff>
    </xdr:to>
    <xdr:pic>
      <xdr:nvPicPr>
        <xdr:cNvPr id="8" name="Imagen 7" descr="Home - Free web icons">
          <a:hlinkClick xmlns:r="http://schemas.openxmlformats.org/officeDocument/2006/relationships" r:id="rId3"/>
          <a:extLst>
            <a:ext uri="{FF2B5EF4-FFF2-40B4-BE49-F238E27FC236}">
              <a16:creationId xmlns:a16="http://schemas.microsoft.com/office/drawing/2014/main" id="{63C0817D-2C2E-4ED3-86B6-15E136A79E9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093823" y="131670"/>
          <a:ext cx="700950" cy="726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57151</xdr:colOff>
      <xdr:row>0</xdr:row>
      <xdr:rowOff>110573</xdr:rowOff>
    </xdr:from>
    <xdr:to>
      <xdr:col>18</xdr:col>
      <xdr:colOff>680270</xdr:colOff>
      <xdr:row>4</xdr:row>
      <xdr:rowOff>30473</xdr:rowOff>
    </xdr:to>
    <xdr:pic>
      <xdr:nvPicPr>
        <xdr:cNvPr id="9" name="Imagen 8">
          <a:hlinkClick xmlns:r="http://schemas.openxmlformats.org/officeDocument/2006/relationships" r:id="rId5"/>
          <a:extLst>
            <a:ext uri="{FF2B5EF4-FFF2-40B4-BE49-F238E27FC236}">
              <a16:creationId xmlns:a16="http://schemas.microsoft.com/office/drawing/2014/main" id="{8073EDE1-A771-48D0-AFD7-D288829F9AF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236977" y="110573"/>
          <a:ext cx="623119" cy="715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457200</xdr:colOff>
      <xdr:row>0</xdr:row>
      <xdr:rowOff>134105</xdr:rowOff>
    </xdr:from>
    <xdr:to>
      <xdr:col>17</xdr:col>
      <xdr:colOff>50565</xdr:colOff>
      <xdr:row>4</xdr:row>
      <xdr:rowOff>54005</xdr:rowOff>
    </xdr:to>
    <xdr:pic>
      <xdr:nvPicPr>
        <xdr:cNvPr id="10" name="Imagen 9" descr="Normas Corporativas">
          <a:hlinkClick xmlns:r="http://schemas.openxmlformats.org/officeDocument/2006/relationships" r:id="rId7"/>
          <a:extLst>
            <a:ext uri="{FF2B5EF4-FFF2-40B4-BE49-F238E27FC236}">
              <a16:creationId xmlns:a16="http://schemas.microsoft.com/office/drawing/2014/main" id="{5F23CD46-848A-4F8B-A559-3BEE0DABD216}"/>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r="57841"/>
        <a:stretch/>
      </xdr:blipFill>
      <xdr:spPr bwMode="auto">
        <a:xfrm>
          <a:off x="12695583" y="134105"/>
          <a:ext cx="925210" cy="7150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5</xdr:col>
      <xdr:colOff>306558</xdr:colOff>
      <xdr:row>0</xdr:row>
      <xdr:rowOff>1735609</xdr:rowOff>
    </xdr:to>
    <xdr:pic>
      <xdr:nvPicPr>
        <xdr:cNvPr id="4" name="Imagen 3" descr="Normas Corporativas">
          <a:extLst>
            <a:ext uri="{FF2B5EF4-FFF2-40B4-BE49-F238E27FC236}">
              <a16:creationId xmlns:a16="http://schemas.microsoft.com/office/drawing/2014/main" id="{CE1A23F5-8B2D-436F-BC0F-3FCAC9503D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8575"/>
          <a:ext cx="5021433" cy="1716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304800</xdr:colOff>
      <xdr:row>0</xdr:row>
      <xdr:rowOff>189145</xdr:rowOff>
    </xdr:from>
    <xdr:to>
      <xdr:col>14</xdr:col>
      <xdr:colOff>234225</xdr:colOff>
      <xdr:row>0</xdr:row>
      <xdr:rowOff>909145</xdr:rowOff>
    </xdr:to>
    <xdr:pic>
      <xdr:nvPicPr>
        <xdr:cNvPr id="5" name="Imagen 4" descr="Home - Free web icons">
          <a:hlinkClick xmlns:r="http://schemas.openxmlformats.org/officeDocument/2006/relationships" r:id="rId2"/>
          <a:extLst>
            <a:ext uri="{FF2B5EF4-FFF2-40B4-BE49-F238E27FC236}">
              <a16:creationId xmlns:a16="http://schemas.microsoft.com/office/drawing/2014/main" id="{B9400DD2-34E5-49EE-8CE7-8AEC920307E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068550" y="189145"/>
          <a:ext cx="72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166688</xdr:colOff>
      <xdr:row>0</xdr:row>
      <xdr:rowOff>192881</xdr:rowOff>
    </xdr:from>
    <xdr:to>
      <xdr:col>12</xdr:col>
      <xdr:colOff>702408</xdr:colOff>
      <xdr:row>0</xdr:row>
      <xdr:rowOff>912881</xdr:rowOff>
    </xdr:to>
    <xdr:pic>
      <xdr:nvPicPr>
        <xdr:cNvPr id="6" name="Imagen 5" descr="Checklist Svg Png Icon Free Download (#451900) - OnlineWebFonts.COM">
          <a:hlinkClick xmlns:r="http://schemas.openxmlformats.org/officeDocument/2006/relationships" r:id="rId4"/>
          <a:extLst>
            <a:ext uri="{FF2B5EF4-FFF2-40B4-BE49-F238E27FC236}">
              <a16:creationId xmlns:a16="http://schemas.microsoft.com/office/drawing/2014/main" id="{9B7328AF-75FF-42F1-8AF2-7F4AE32B48A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139863" y="192881"/>
          <a:ext cx="53572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7145</xdr:colOff>
      <xdr:row>0</xdr:row>
      <xdr:rowOff>926307</xdr:rowOff>
    </xdr:from>
    <xdr:to>
      <xdr:col>14</xdr:col>
      <xdr:colOff>445294</xdr:colOff>
      <xdr:row>0</xdr:row>
      <xdr:rowOff>1271588</xdr:rowOff>
    </xdr:to>
    <xdr:sp macro="" textlink="">
      <xdr:nvSpPr>
        <xdr:cNvPr id="3" name="CuadroTexto 2">
          <a:extLst>
            <a:ext uri="{FF2B5EF4-FFF2-40B4-BE49-F238E27FC236}">
              <a16:creationId xmlns:a16="http://schemas.microsoft.com/office/drawing/2014/main" id="{48249F51-CF57-4D50-8B7C-CBA868C5A635}"/>
            </a:ext>
          </a:extLst>
        </xdr:cNvPr>
        <xdr:cNvSpPr txBox="1"/>
      </xdr:nvSpPr>
      <xdr:spPr>
        <a:xfrm>
          <a:off x="14361320" y="926307"/>
          <a:ext cx="1209674"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1100" b="1">
              <a:latin typeface="+mn-lt"/>
            </a:rPr>
            <a:t>Instrucciones</a:t>
          </a:r>
        </a:p>
      </xdr:txBody>
    </xdr:sp>
    <xdr:clientData/>
  </xdr:twoCellAnchor>
  <xdr:twoCellAnchor>
    <xdr:from>
      <xdr:col>11</xdr:col>
      <xdr:colOff>607220</xdr:colOff>
      <xdr:row>0</xdr:row>
      <xdr:rowOff>964407</xdr:rowOff>
    </xdr:from>
    <xdr:to>
      <xdr:col>13</xdr:col>
      <xdr:colOff>273844</xdr:colOff>
      <xdr:row>0</xdr:row>
      <xdr:rowOff>1476375</xdr:rowOff>
    </xdr:to>
    <xdr:sp macro="" textlink="">
      <xdr:nvSpPr>
        <xdr:cNvPr id="9" name="CuadroTexto 8">
          <a:extLst>
            <a:ext uri="{FF2B5EF4-FFF2-40B4-BE49-F238E27FC236}">
              <a16:creationId xmlns:a16="http://schemas.microsoft.com/office/drawing/2014/main" id="{5462B136-8F81-4F07-8540-8F0978AE8739}"/>
            </a:ext>
          </a:extLst>
        </xdr:cNvPr>
        <xdr:cNvSpPr txBox="1"/>
      </xdr:nvSpPr>
      <xdr:spPr>
        <a:xfrm>
          <a:off x="13418345" y="964407"/>
          <a:ext cx="1209674" cy="51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1100" b="1">
              <a:latin typeface="+mn-lt"/>
            </a:rPr>
            <a:t>Resumen </a:t>
          </a:r>
        </a:p>
        <a:p>
          <a:pPr algn="ctr"/>
          <a:r>
            <a:rPr lang="es-CL" sz="1100" b="1">
              <a:latin typeface="+mn-lt"/>
            </a:rPr>
            <a:t>Monetario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1</xdr:col>
      <xdr:colOff>22860</xdr:colOff>
      <xdr:row>9</xdr:row>
      <xdr:rowOff>97309</xdr:rowOff>
    </xdr:to>
    <xdr:pic>
      <xdr:nvPicPr>
        <xdr:cNvPr id="2" name="Imagen 1" descr="Normas Corporativas">
          <a:extLst>
            <a:ext uri="{FF2B5EF4-FFF2-40B4-BE49-F238E27FC236}">
              <a16:creationId xmlns:a16="http://schemas.microsoft.com/office/drawing/2014/main" id="{ACDD1885-473C-48BA-AFB6-842D24E044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 y="26670"/>
          <a:ext cx="5177643" cy="1705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5</xdr:col>
      <xdr:colOff>192080</xdr:colOff>
      <xdr:row>0</xdr:row>
      <xdr:rowOff>2263140</xdr:rowOff>
    </xdr:to>
    <xdr:pic>
      <xdr:nvPicPr>
        <xdr:cNvPr id="3" name="Imagen 2">
          <a:extLst>
            <a:ext uri="{FF2B5EF4-FFF2-40B4-BE49-F238E27FC236}">
              <a16:creationId xmlns:a16="http://schemas.microsoft.com/office/drawing/2014/main" id="{8F68C89B-FF09-47BB-830E-A62B9B648C72}"/>
            </a:ext>
          </a:extLst>
        </xdr:cNvPr>
        <xdr:cNvPicPr>
          <a:picLocks noChangeAspect="1"/>
        </xdr:cNvPicPr>
      </xdr:nvPicPr>
      <xdr:blipFill rotWithShape="1">
        <a:blip xmlns:r="http://schemas.openxmlformats.org/officeDocument/2006/relationships" r:embed="rId2"/>
        <a:srcRect l="7811" t="11655" r="5927" b="17881"/>
        <a:stretch/>
      </xdr:blipFill>
      <xdr:spPr>
        <a:xfrm>
          <a:off x="0" y="0"/>
          <a:ext cx="5535605" cy="2259330"/>
        </a:xfrm>
        <a:prstGeom prst="rect">
          <a:avLst/>
        </a:prstGeom>
      </xdr:spPr>
    </xdr:pic>
    <xdr:clientData/>
  </xdr:twoCellAnchor>
  <xdr:twoCellAnchor editAs="oneCell">
    <xdr:from>
      <xdr:col>13</xdr:col>
      <xdr:colOff>304800</xdr:colOff>
      <xdr:row>0</xdr:row>
      <xdr:rowOff>189145</xdr:rowOff>
    </xdr:from>
    <xdr:to>
      <xdr:col>14</xdr:col>
      <xdr:colOff>236130</xdr:colOff>
      <xdr:row>0</xdr:row>
      <xdr:rowOff>907240</xdr:rowOff>
    </xdr:to>
    <xdr:pic>
      <xdr:nvPicPr>
        <xdr:cNvPr id="6" name="Imagen 5" descr="Home - Free web icons">
          <a:hlinkClick xmlns:r="http://schemas.openxmlformats.org/officeDocument/2006/relationships" r:id="rId3"/>
          <a:extLst>
            <a:ext uri="{FF2B5EF4-FFF2-40B4-BE49-F238E27FC236}">
              <a16:creationId xmlns:a16="http://schemas.microsoft.com/office/drawing/2014/main" id="{477A3F01-4B5A-44EA-A0BA-9F2A7AA6865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068550" y="189145"/>
          <a:ext cx="720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169069</xdr:colOff>
      <xdr:row>0</xdr:row>
      <xdr:rowOff>197644</xdr:rowOff>
    </xdr:from>
    <xdr:to>
      <xdr:col>12</xdr:col>
      <xdr:colOff>708599</xdr:colOff>
      <xdr:row>0</xdr:row>
      <xdr:rowOff>917644</xdr:rowOff>
    </xdr:to>
    <xdr:pic>
      <xdr:nvPicPr>
        <xdr:cNvPr id="8" name="Imagen 7" descr="Checklist Svg Png Icon Free Download (#451900) - OnlineWebFonts.COM">
          <a:hlinkClick xmlns:r="http://schemas.openxmlformats.org/officeDocument/2006/relationships" r:id="rId5"/>
          <a:extLst>
            <a:ext uri="{FF2B5EF4-FFF2-40B4-BE49-F238E27FC236}">
              <a16:creationId xmlns:a16="http://schemas.microsoft.com/office/drawing/2014/main" id="{696DA62A-9DE9-4715-995C-D43AD263AD7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142244" y="197644"/>
          <a:ext cx="53572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2381</xdr:colOff>
      <xdr:row>0</xdr:row>
      <xdr:rowOff>923925</xdr:rowOff>
    </xdr:from>
    <xdr:to>
      <xdr:col>14</xdr:col>
      <xdr:colOff>438148</xdr:colOff>
      <xdr:row>0</xdr:row>
      <xdr:rowOff>1269206</xdr:rowOff>
    </xdr:to>
    <xdr:sp macro="" textlink="">
      <xdr:nvSpPr>
        <xdr:cNvPr id="7" name="CuadroTexto 6">
          <a:extLst>
            <a:ext uri="{FF2B5EF4-FFF2-40B4-BE49-F238E27FC236}">
              <a16:creationId xmlns:a16="http://schemas.microsoft.com/office/drawing/2014/main" id="{DB978E34-2F23-460E-A141-2E64B07A24EC}"/>
            </a:ext>
          </a:extLst>
        </xdr:cNvPr>
        <xdr:cNvSpPr txBox="1"/>
      </xdr:nvSpPr>
      <xdr:spPr>
        <a:xfrm>
          <a:off x="14356556" y="923925"/>
          <a:ext cx="1207292" cy="345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1100" b="1">
              <a:latin typeface="+mn-lt"/>
            </a:rPr>
            <a:t>Instrucciones</a:t>
          </a:r>
        </a:p>
      </xdr:txBody>
    </xdr:sp>
    <xdr:clientData/>
  </xdr:twoCellAnchor>
  <xdr:twoCellAnchor>
    <xdr:from>
      <xdr:col>11</xdr:col>
      <xdr:colOff>607218</xdr:colOff>
      <xdr:row>0</xdr:row>
      <xdr:rowOff>962025</xdr:rowOff>
    </xdr:from>
    <xdr:to>
      <xdr:col>13</xdr:col>
      <xdr:colOff>269080</xdr:colOff>
      <xdr:row>0</xdr:row>
      <xdr:rowOff>1473993</xdr:rowOff>
    </xdr:to>
    <xdr:sp macro="" textlink="">
      <xdr:nvSpPr>
        <xdr:cNvPr id="9" name="CuadroTexto 8">
          <a:extLst>
            <a:ext uri="{FF2B5EF4-FFF2-40B4-BE49-F238E27FC236}">
              <a16:creationId xmlns:a16="http://schemas.microsoft.com/office/drawing/2014/main" id="{B831D0D0-5221-4BBB-A69D-5064A32C8846}"/>
            </a:ext>
          </a:extLst>
        </xdr:cNvPr>
        <xdr:cNvSpPr txBox="1"/>
      </xdr:nvSpPr>
      <xdr:spPr>
        <a:xfrm>
          <a:off x="13418343" y="962025"/>
          <a:ext cx="1204912" cy="511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L" sz="1100" b="1">
              <a:latin typeface="+mn-lt"/>
            </a:rPr>
            <a:t>Resumen </a:t>
          </a:r>
        </a:p>
        <a:p>
          <a:pPr algn="ctr"/>
          <a:r>
            <a:rPr lang="es-CL" sz="1100" b="1">
              <a:latin typeface="+mn-lt"/>
            </a:rPr>
            <a:t>Monetario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workbookViewId="0">
      <selection activeCell="A22" sqref="A22"/>
    </sheetView>
  </sheetViews>
  <sheetFormatPr baseColWidth="10" defaultColWidth="11.5546875" defaultRowHeight="14.4" x14ac:dyDescent="0.3"/>
  <cols>
    <col min="1" max="1" width="44.33203125" style="2" bestFit="1" customWidth="1"/>
    <col min="2" max="16384" width="11.5546875" style="1"/>
  </cols>
  <sheetData>
    <row r="1" spans="1:10" x14ac:dyDescent="0.3">
      <c r="A1" s="3" t="s">
        <v>0</v>
      </c>
      <c r="C1" s="1" t="s">
        <v>104</v>
      </c>
      <c r="G1" s="1" t="s">
        <v>122</v>
      </c>
    </row>
    <row r="2" spans="1:10" x14ac:dyDescent="0.3">
      <c r="A2" s="2" t="s">
        <v>1</v>
      </c>
      <c r="C2" s="32">
        <v>6000</v>
      </c>
      <c r="G2" s="32">
        <v>1500</v>
      </c>
    </row>
    <row r="3" spans="1:10" x14ac:dyDescent="0.3">
      <c r="A3" s="2" t="s">
        <v>2</v>
      </c>
    </row>
    <row r="4" spans="1:10" x14ac:dyDescent="0.3">
      <c r="J4" s="2"/>
    </row>
    <row r="5" spans="1:10" x14ac:dyDescent="0.3">
      <c r="A5" s="3" t="s">
        <v>157</v>
      </c>
      <c r="I5" s="3" t="s">
        <v>154</v>
      </c>
    </row>
    <row r="6" spans="1:10" x14ac:dyDescent="0.3">
      <c r="A6" s="2" t="s">
        <v>33</v>
      </c>
      <c r="B6" s="6" t="s">
        <v>12</v>
      </c>
      <c r="E6" s="1" t="s">
        <v>41</v>
      </c>
      <c r="I6" s="2" t="s">
        <v>33</v>
      </c>
    </row>
    <row r="7" spans="1:10" x14ac:dyDescent="0.3">
      <c r="A7" s="2" t="s">
        <v>13</v>
      </c>
      <c r="B7" s="6" t="s">
        <v>12</v>
      </c>
      <c r="C7" s="1" t="s">
        <v>97</v>
      </c>
      <c r="E7" s="185" t="s">
        <v>153</v>
      </c>
      <c r="I7" s="2" t="s">
        <v>13</v>
      </c>
    </row>
    <row r="8" spans="1:10" x14ac:dyDescent="0.3">
      <c r="A8" s="2" t="s">
        <v>39</v>
      </c>
      <c r="B8" s="6" t="s">
        <v>31</v>
      </c>
      <c r="C8" s="7">
        <v>80</v>
      </c>
      <c r="E8" s="30">
        <f>C2*0.4</f>
        <v>2400</v>
      </c>
      <c r="I8" s="2" t="s">
        <v>39</v>
      </c>
    </row>
    <row r="9" spans="1:10" x14ac:dyDescent="0.3">
      <c r="A9" s="2" t="s">
        <v>40</v>
      </c>
      <c r="B9" s="6" t="s">
        <v>31</v>
      </c>
      <c r="C9" s="7">
        <v>40</v>
      </c>
      <c r="I9" s="2" t="s">
        <v>40</v>
      </c>
    </row>
    <row r="10" spans="1:10" x14ac:dyDescent="0.3">
      <c r="A10" s="2" t="s">
        <v>15</v>
      </c>
      <c r="B10" s="6" t="s">
        <v>31</v>
      </c>
      <c r="C10" s="29">
        <v>80</v>
      </c>
      <c r="G10" s="1" t="s">
        <v>102</v>
      </c>
      <c r="I10" s="2" t="s">
        <v>15</v>
      </c>
    </row>
    <row r="11" spans="1:10" x14ac:dyDescent="0.3">
      <c r="A11" s="2" t="s">
        <v>14</v>
      </c>
      <c r="B11" s="6" t="s">
        <v>31</v>
      </c>
      <c r="C11" s="29">
        <v>40</v>
      </c>
      <c r="I11" s="2" t="s">
        <v>14</v>
      </c>
    </row>
    <row r="12" spans="1:10" x14ac:dyDescent="0.3">
      <c r="I12" s="2" t="s">
        <v>155</v>
      </c>
    </row>
    <row r="13" spans="1:10" x14ac:dyDescent="0.3">
      <c r="A13" s="2" t="s">
        <v>18</v>
      </c>
      <c r="B13" s="4">
        <v>12</v>
      </c>
      <c r="I13" s="2" t="s">
        <v>156</v>
      </c>
    </row>
    <row r="14" spans="1:10" x14ac:dyDescent="0.3">
      <c r="A14" s="2" t="s">
        <v>19</v>
      </c>
      <c r="B14" s="5"/>
    </row>
    <row r="16" spans="1:10" x14ac:dyDescent="0.3">
      <c r="A16" s="3" t="s">
        <v>73</v>
      </c>
    </row>
    <row r="17" spans="1:4" x14ac:dyDescent="0.3">
      <c r="A17" s="2" t="s">
        <v>22</v>
      </c>
    </row>
    <row r="18" spans="1:4" x14ac:dyDescent="0.3">
      <c r="A18" s="2" t="s">
        <v>30</v>
      </c>
    </row>
    <row r="19" spans="1:4" x14ac:dyDescent="0.3">
      <c r="A19" s="2" t="s">
        <v>29</v>
      </c>
    </row>
    <row r="20" spans="1:4" x14ac:dyDescent="0.3">
      <c r="A20" s="2" t="s">
        <v>24</v>
      </c>
    </row>
    <row r="21" spans="1:4" x14ac:dyDescent="0.3">
      <c r="A21" s="2" t="s">
        <v>23</v>
      </c>
    </row>
    <row r="22" spans="1:4" x14ac:dyDescent="0.3">
      <c r="A22" s="2" t="s">
        <v>79</v>
      </c>
    </row>
    <row r="23" spans="1:4" x14ac:dyDescent="0.3">
      <c r="A23" s="2" t="s">
        <v>20</v>
      </c>
    </row>
    <row r="24" spans="1:4" x14ac:dyDescent="0.3">
      <c r="A24" s="2" t="s">
        <v>78</v>
      </c>
    </row>
    <row r="25" spans="1:4" x14ac:dyDescent="0.3">
      <c r="A25" s="2" t="s">
        <v>28</v>
      </c>
    </row>
    <row r="26" spans="1:4" x14ac:dyDescent="0.3">
      <c r="A26" s="2" t="s">
        <v>80</v>
      </c>
    </row>
    <row r="27" spans="1:4" x14ac:dyDescent="0.3">
      <c r="A27" s="2" t="s">
        <v>27</v>
      </c>
    </row>
    <row r="28" spans="1:4" x14ac:dyDescent="0.3">
      <c r="A28" s="2" t="s">
        <v>26</v>
      </c>
    </row>
    <row r="29" spans="1:4" x14ac:dyDescent="0.3">
      <c r="A29" s="2" t="s">
        <v>25</v>
      </c>
    </row>
    <row r="30" spans="1:4" x14ac:dyDescent="0.3">
      <c r="A30" s="2" t="s">
        <v>21</v>
      </c>
    </row>
    <row r="31" spans="1:4" x14ac:dyDescent="0.3">
      <c r="A31" s="2" t="s">
        <v>32</v>
      </c>
    </row>
    <row r="32" spans="1:4" x14ac:dyDescent="0.3">
      <c r="C32" s="1" t="s">
        <v>105</v>
      </c>
      <c r="D32" s="1" t="s">
        <v>106</v>
      </c>
    </row>
    <row r="33" spans="1:4" x14ac:dyDescent="0.3">
      <c r="A33" s="3" t="s">
        <v>58</v>
      </c>
      <c r="B33" s="1" t="s">
        <v>103</v>
      </c>
      <c r="C33" s="30">
        <f>C2*0.4</f>
        <v>2400</v>
      </c>
      <c r="D33" s="30">
        <f>C2*0.5</f>
        <v>3000</v>
      </c>
    </row>
    <row r="34" spans="1:4" x14ac:dyDescent="0.3">
      <c r="A34" s="2" t="s">
        <v>63</v>
      </c>
    </row>
    <row r="35" spans="1:4" x14ac:dyDescent="0.3">
      <c r="A35" s="2" t="s">
        <v>64</v>
      </c>
    </row>
    <row r="36" spans="1:4" x14ac:dyDescent="0.3">
      <c r="A36" s="2" t="s">
        <v>65</v>
      </c>
    </row>
    <row r="37" spans="1:4" x14ac:dyDescent="0.3">
      <c r="A37" s="2" t="s">
        <v>62</v>
      </c>
    </row>
    <row r="39" spans="1:4" x14ac:dyDescent="0.3">
      <c r="A39" s="3" t="s">
        <v>66</v>
      </c>
    </row>
    <row r="40" spans="1:4" x14ac:dyDescent="0.3">
      <c r="A40" s="2" t="s">
        <v>38</v>
      </c>
    </row>
    <row r="41" spans="1:4" x14ac:dyDescent="0.3">
      <c r="A41" s="2" t="s">
        <v>37</v>
      </c>
    </row>
    <row r="43" spans="1:4" x14ac:dyDescent="0.3">
      <c r="A43" s="3" t="s">
        <v>69</v>
      </c>
    </row>
    <row r="44" spans="1:4" x14ac:dyDescent="0.3">
      <c r="A44" s="2" t="s">
        <v>81</v>
      </c>
    </row>
    <row r="45" spans="1:4" x14ac:dyDescent="0.3">
      <c r="A45" s="2" t="s">
        <v>70</v>
      </c>
    </row>
    <row r="46" spans="1:4" x14ac:dyDescent="0.3">
      <c r="A46" s="2" t="s">
        <v>82</v>
      </c>
    </row>
    <row r="47" spans="1:4" x14ac:dyDescent="0.3">
      <c r="A47" s="2" t="s">
        <v>71</v>
      </c>
    </row>
    <row r="48" spans="1:4" x14ac:dyDescent="0.3">
      <c r="A48" s="2" t="s">
        <v>72</v>
      </c>
    </row>
    <row r="49" spans="1:1" x14ac:dyDescent="0.3">
      <c r="A49" s="2" t="s">
        <v>77</v>
      </c>
    </row>
    <row r="50" spans="1:1" x14ac:dyDescent="0.3">
      <c r="A50" s="2" t="s">
        <v>76</v>
      </c>
    </row>
    <row r="52" spans="1:1" x14ac:dyDescent="0.3">
      <c r="A52" s="3" t="s">
        <v>9</v>
      </c>
    </row>
    <row r="53" spans="1:1" x14ac:dyDescent="0.3">
      <c r="A53" s="2" t="s">
        <v>35</v>
      </c>
    </row>
    <row r="54" spans="1:1" x14ac:dyDescent="0.3">
      <c r="A54" s="2" t="s">
        <v>74</v>
      </c>
    </row>
    <row r="55" spans="1:1" x14ac:dyDescent="0.3">
      <c r="A55" s="2" t="s">
        <v>75</v>
      </c>
    </row>
    <row r="56" spans="1:1" x14ac:dyDescent="0.3">
      <c r="A56" s="2" t="s">
        <v>36</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3B943-7882-4E0B-B978-5042D2E3D39B}">
  <dimension ref="A1:P115"/>
  <sheetViews>
    <sheetView tabSelected="1" zoomScaleNormal="100" workbookViewId="0"/>
  </sheetViews>
  <sheetFormatPr baseColWidth="10" defaultColWidth="0" defaultRowHeight="14.4" zeroHeight="1" x14ac:dyDescent="0.3"/>
  <cols>
    <col min="1" max="1" width="11.5546875" style="12" customWidth="1"/>
    <col min="2" max="2" width="30.88671875" style="12" bestFit="1" customWidth="1"/>
    <col min="3" max="3" width="8.33203125" style="12" customWidth="1"/>
    <col min="4" max="4" width="3" style="12" customWidth="1"/>
    <col min="5" max="5" width="8.33203125" style="12" customWidth="1"/>
    <col min="6" max="7" width="11.5546875" style="12" customWidth="1"/>
    <col min="8" max="8" width="8.88671875" style="12" customWidth="1"/>
    <col min="9" max="9" width="11.5546875" style="12" customWidth="1"/>
    <col min="10" max="10" width="8.88671875" style="12" customWidth="1"/>
    <col min="11" max="11" width="12.6640625" style="12" customWidth="1"/>
    <col min="12" max="12" width="8.88671875" style="12" customWidth="1"/>
    <col min="13" max="13" width="11.5546875" style="12" customWidth="1"/>
    <col min="14" max="14" width="8.88671875" style="12" customWidth="1"/>
    <col min="15" max="16" width="0" style="12" hidden="1" customWidth="1"/>
    <col min="17" max="16384" width="11.5546875" style="12" hidden="1"/>
  </cols>
  <sheetData>
    <row r="1" spans="2:16" x14ac:dyDescent="0.3">
      <c r="B1" s="164"/>
      <c r="C1" s="164"/>
      <c r="D1" s="164"/>
      <c r="E1" s="164"/>
      <c r="F1" s="164"/>
      <c r="G1" s="164"/>
    </row>
    <row r="2" spans="2:16" ht="17.399999999999999" x14ac:dyDescent="0.3">
      <c r="B2" s="168" t="s">
        <v>128</v>
      </c>
      <c r="C2" s="165"/>
      <c r="D2" s="165"/>
      <c r="E2" s="165"/>
      <c r="F2" s="165"/>
      <c r="G2" s="165"/>
    </row>
    <row r="3" spans="2:16" x14ac:dyDescent="0.3">
      <c r="B3" s="167"/>
      <c r="C3" s="167"/>
      <c r="D3" s="167"/>
      <c r="E3" s="167"/>
      <c r="F3" s="167"/>
      <c r="G3" s="167"/>
    </row>
    <row r="4" spans="2:16" x14ac:dyDescent="0.3">
      <c r="B4" s="167"/>
      <c r="C4" s="167"/>
      <c r="D4" s="167"/>
      <c r="E4" s="167"/>
      <c r="F4" s="167"/>
      <c r="G4" s="167"/>
    </row>
    <row r="5" spans="2:16" ht="14.4" customHeight="1" x14ac:dyDescent="0.3">
      <c r="B5" s="205" t="s">
        <v>129</v>
      </c>
      <c r="C5" s="205"/>
      <c r="D5" s="205"/>
      <c r="E5" s="205"/>
      <c r="F5" s="205"/>
      <c r="G5" s="205"/>
      <c r="H5" s="163"/>
    </row>
    <row r="6" spans="2:16" x14ac:dyDescent="0.3">
      <c r="B6" s="205"/>
      <c r="C6" s="205"/>
      <c r="D6" s="205"/>
      <c r="E6" s="205"/>
      <c r="F6" s="205"/>
      <c r="G6" s="205"/>
      <c r="H6" s="163"/>
    </row>
    <row r="7" spans="2:16" x14ac:dyDescent="0.3">
      <c r="B7" s="205"/>
      <c r="C7" s="205"/>
      <c r="D7" s="205"/>
      <c r="E7" s="205"/>
      <c r="F7" s="205"/>
      <c r="G7" s="205"/>
      <c r="H7" s="163"/>
    </row>
    <row r="8" spans="2:16" x14ac:dyDescent="0.3">
      <c r="B8" s="166"/>
      <c r="C8" s="166"/>
      <c r="D8" s="166"/>
      <c r="E8" s="166"/>
      <c r="F8" s="166"/>
      <c r="G8" s="166"/>
      <c r="H8" s="163"/>
      <c r="I8" s="207" t="s">
        <v>144</v>
      </c>
      <c r="K8" s="207" t="s">
        <v>145</v>
      </c>
      <c r="M8" s="207" t="s">
        <v>146</v>
      </c>
    </row>
    <row r="9" spans="2:16" x14ac:dyDescent="0.3">
      <c r="B9" s="205" t="s">
        <v>130</v>
      </c>
      <c r="C9" s="205"/>
      <c r="D9" s="205"/>
      <c r="E9" s="205"/>
      <c r="F9" s="205"/>
      <c r="G9" s="205"/>
      <c r="I9" s="208"/>
      <c r="K9" s="208"/>
      <c r="M9" s="208"/>
    </row>
    <row r="10" spans="2:16" x14ac:dyDescent="0.3">
      <c r="B10" s="205"/>
      <c r="C10" s="205"/>
      <c r="D10" s="205"/>
      <c r="E10" s="205"/>
      <c r="F10" s="205"/>
      <c r="G10" s="205"/>
      <c r="O10" s="169"/>
    </row>
    <row r="11" spans="2:16" x14ac:dyDescent="0.3">
      <c r="B11" s="205"/>
      <c r="C11" s="205"/>
      <c r="D11" s="205"/>
      <c r="E11" s="205"/>
      <c r="F11" s="205"/>
      <c r="G11" s="205"/>
    </row>
    <row r="12" spans="2:16" x14ac:dyDescent="0.3">
      <c r="B12" s="167"/>
      <c r="C12" s="167"/>
      <c r="D12" s="167"/>
      <c r="E12" s="167"/>
      <c r="F12" s="167"/>
      <c r="G12" s="167"/>
    </row>
    <row r="13" spans="2:16" ht="14.4" customHeight="1" x14ac:dyDescent="0.3">
      <c r="B13" s="205" t="s">
        <v>131</v>
      </c>
      <c r="C13" s="205"/>
      <c r="D13" s="205"/>
      <c r="E13" s="205"/>
      <c r="F13" s="205"/>
      <c r="G13" s="205"/>
    </row>
    <row r="14" spans="2:16" x14ac:dyDescent="0.3">
      <c r="B14" s="205"/>
      <c r="C14" s="205"/>
      <c r="D14" s="205"/>
      <c r="E14" s="205"/>
      <c r="F14" s="205"/>
      <c r="G14" s="205"/>
    </row>
    <row r="15" spans="2:16" x14ac:dyDescent="0.3">
      <c r="B15" s="205"/>
      <c r="C15" s="205"/>
      <c r="D15" s="205"/>
      <c r="E15" s="205"/>
      <c r="F15" s="205"/>
      <c r="G15" s="205"/>
      <c r="P15"/>
    </row>
    <row r="16" spans="2:16" x14ac:dyDescent="0.3">
      <c r="B16" s="205"/>
      <c r="C16" s="205"/>
      <c r="D16" s="205"/>
      <c r="E16" s="205"/>
      <c r="F16" s="205"/>
      <c r="G16" s="205"/>
    </row>
    <row r="17" spans="2:7" x14ac:dyDescent="0.3">
      <c r="B17" s="205"/>
      <c r="C17" s="205"/>
      <c r="D17" s="205"/>
      <c r="E17" s="205"/>
      <c r="F17" s="205"/>
      <c r="G17" s="205"/>
    </row>
    <row r="18" spans="2:7" x14ac:dyDescent="0.3">
      <c r="B18" s="167"/>
      <c r="C18" s="167"/>
      <c r="D18" s="167"/>
      <c r="E18" s="167"/>
      <c r="F18" s="167"/>
      <c r="G18" s="167"/>
    </row>
    <row r="19" spans="2:7" ht="17.399999999999999" x14ac:dyDescent="0.3">
      <c r="B19" s="168" t="s">
        <v>132</v>
      </c>
      <c r="C19" s="167"/>
      <c r="D19" s="167"/>
      <c r="E19" s="167"/>
      <c r="F19" s="167"/>
      <c r="G19" s="167"/>
    </row>
    <row r="20" spans="2:7" x14ac:dyDescent="0.3">
      <c r="B20" s="167"/>
      <c r="C20" s="167"/>
      <c r="D20" s="167"/>
      <c r="E20" s="167"/>
      <c r="F20" s="167"/>
      <c r="G20" s="167"/>
    </row>
    <row r="21" spans="2:7" x14ac:dyDescent="0.3">
      <c r="B21" s="167"/>
      <c r="C21" s="167"/>
      <c r="D21" s="167"/>
      <c r="E21" s="167"/>
      <c r="F21" s="167"/>
      <c r="G21" s="167"/>
    </row>
    <row r="22" spans="2:7" x14ac:dyDescent="0.3">
      <c r="B22" s="206" t="s">
        <v>133</v>
      </c>
      <c r="C22" s="206"/>
      <c r="D22" s="206"/>
      <c r="E22" s="206"/>
      <c r="F22" s="206"/>
      <c r="G22" s="206"/>
    </row>
    <row r="23" spans="2:7" x14ac:dyDescent="0.3">
      <c r="B23" s="206"/>
      <c r="C23" s="206"/>
      <c r="D23" s="206"/>
      <c r="E23" s="206"/>
      <c r="F23" s="206"/>
      <c r="G23" s="206"/>
    </row>
    <row r="24" spans="2:7" x14ac:dyDescent="0.3">
      <c r="B24" s="206"/>
      <c r="C24" s="206"/>
      <c r="D24" s="206"/>
      <c r="E24" s="206"/>
      <c r="F24" s="206"/>
      <c r="G24" s="206"/>
    </row>
    <row r="25" spans="2:7" x14ac:dyDescent="0.3">
      <c r="B25" s="167"/>
      <c r="C25" s="167"/>
      <c r="D25" s="167"/>
      <c r="E25" s="167"/>
      <c r="F25" s="167"/>
      <c r="G25" s="167"/>
    </row>
    <row r="26" spans="2:7" ht="14.4" customHeight="1" x14ac:dyDescent="0.3">
      <c r="B26" s="205" t="s">
        <v>134</v>
      </c>
      <c r="C26" s="205"/>
      <c r="D26" s="205"/>
      <c r="E26" s="205"/>
      <c r="F26" s="205"/>
      <c r="G26" s="205"/>
    </row>
    <row r="27" spans="2:7" x14ac:dyDescent="0.3">
      <c r="B27" s="205"/>
      <c r="C27" s="205"/>
      <c r="D27" s="205"/>
      <c r="E27" s="205"/>
      <c r="F27" s="205"/>
      <c r="G27" s="205"/>
    </row>
    <row r="28" spans="2:7" x14ac:dyDescent="0.3">
      <c r="B28" s="205"/>
      <c r="C28" s="205"/>
      <c r="D28" s="205"/>
      <c r="E28" s="205"/>
      <c r="F28" s="205"/>
      <c r="G28" s="205"/>
    </row>
    <row r="29" spans="2:7" x14ac:dyDescent="0.3">
      <c r="B29" s="205"/>
      <c r="C29" s="205"/>
      <c r="D29" s="205"/>
      <c r="E29" s="205"/>
      <c r="F29" s="205"/>
      <c r="G29" s="205"/>
    </row>
    <row r="30" spans="2:7" x14ac:dyDescent="0.3">
      <c r="B30" s="205"/>
      <c r="C30" s="205"/>
      <c r="D30" s="205"/>
      <c r="E30" s="205"/>
      <c r="F30" s="205"/>
      <c r="G30" s="205"/>
    </row>
    <row r="31" spans="2:7" x14ac:dyDescent="0.3">
      <c r="B31" s="167"/>
      <c r="C31" s="167"/>
      <c r="D31" s="167"/>
      <c r="E31" s="167"/>
      <c r="F31" s="167"/>
      <c r="G31" s="167"/>
    </row>
    <row r="32" spans="2:7" x14ac:dyDescent="0.3">
      <c r="B32" s="205" t="s">
        <v>135</v>
      </c>
      <c r="C32" s="205"/>
      <c r="D32" s="205"/>
      <c r="E32" s="205"/>
      <c r="F32" s="205"/>
      <c r="G32" s="205"/>
    </row>
    <row r="33" spans="2:7" x14ac:dyDescent="0.3">
      <c r="B33" s="205"/>
      <c r="C33" s="205"/>
      <c r="D33" s="205"/>
      <c r="E33" s="205"/>
      <c r="F33" s="205"/>
      <c r="G33" s="205"/>
    </row>
    <row r="34" spans="2:7" x14ac:dyDescent="0.3">
      <c r="B34" s="205"/>
      <c r="C34" s="205"/>
      <c r="D34" s="205"/>
      <c r="E34" s="205"/>
      <c r="F34" s="205"/>
      <c r="G34" s="205"/>
    </row>
    <row r="35" spans="2:7" x14ac:dyDescent="0.3">
      <c r="B35" s="167"/>
      <c r="C35" s="167"/>
      <c r="D35" s="167"/>
      <c r="E35" s="167"/>
      <c r="F35" s="167"/>
      <c r="G35" s="167"/>
    </row>
    <row r="36" spans="2:7" ht="14.4" customHeight="1" x14ac:dyDescent="0.3">
      <c r="B36" s="205" t="s">
        <v>136</v>
      </c>
      <c r="C36" s="205"/>
      <c r="D36" s="205"/>
      <c r="E36" s="205"/>
      <c r="F36" s="205"/>
      <c r="G36" s="205"/>
    </row>
    <row r="37" spans="2:7" ht="15" customHeight="1" x14ac:dyDescent="0.3">
      <c r="B37" s="205"/>
      <c r="C37" s="205"/>
      <c r="D37" s="205"/>
      <c r="E37" s="205"/>
      <c r="F37" s="205"/>
      <c r="G37" s="205"/>
    </row>
    <row r="38" spans="2:7" x14ac:dyDescent="0.3">
      <c r="B38" s="205"/>
      <c r="C38" s="205"/>
      <c r="D38" s="205"/>
      <c r="E38" s="205"/>
      <c r="F38" s="205"/>
      <c r="G38" s="205"/>
    </row>
    <row r="39" spans="2:7" x14ac:dyDescent="0.3">
      <c r="B39" s="205"/>
      <c r="C39" s="205"/>
      <c r="D39" s="205"/>
      <c r="E39" s="205"/>
      <c r="F39" s="205"/>
      <c r="G39" s="205"/>
    </row>
    <row r="40" spans="2:7" x14ac:dyDescent="0.3">
      <c r="B40" s="205"/>
      <c r="C40" s="205"/>
      <c r="D40" s="205"/>
      <c r="E40" s="205"/>
      <c r="F40" s="205"/>
      <c r="G40" s="205"/>
    </row>
    <row r="41" spans="2:7" x14ac:dyDescent="0.3">
      <c r="B41" s="205"/>
      <c r="C41" s="205"/>
      <c r="D41" s="205"/>
      <c r="E41" s="205"/>
      <c r="F41" s="205"/>
      <c r="G41" s="205"/>
    </row>
    <row r="42" spans="2:7" x14ac:dyDescent="0.3">
      <c r="B42" s="205"/>
      <c r="C42" s="205"/>
      <c r="D42" s="205"/>
      <c r="E42" s="205"/>
      <c r="F42" s="205"/>
      <c r="G42" s="205"/>
    </row>
    <row r="43" spans="2:7" x14ac:dyDescent="0.3">
      <c r="B43" s="167"/>
      <c r="C43" s="167"/>
      <c r="D43" s="167"/>
      <c r="E43" s="167"/>
      <c r="F43" s="167"/>
      <c r="G43" s="167"/>
    </row>
    <row r="44" spans="2:7" x14ac:dyDescent="0.3">
      <c r="B44" s="205" t="s">
        <v>137</v>
      </c>
      <c r="C44" s="205"/>
      <c r="D44" s="205"/>
      <c r="E44" s="205"/>
      <c r="F44" s="205"/>
      <c r="G44" s="205"/>
    </row>
    <row r="45" spans="2:7" x14ac:dyDescent="0.3">
      <c r="B45" s="205"/>
      <c r="C45" s="205"/>
      <c r="D45" s="205"/>
      <c r="E45" s="205"/>
      <c r="F45" s="205"/>
      <c r="G45" s="205"/>
    </row>
    <row r="46" spans="2:7" x14ac:dyDescent="0.3">
      <c r="B46" s="205"/>
      <c r="C46" s="205"/>
      <c r="D46" s="205"/>
      <c r="E46" s="205"/>
      <c r="F46" s="205"/>
      <c r="G46" s="205"/>
    </row>
    <row r="47" spans="2:7" x14ac:dyDescent="0.3">
      <c r="B47" s="167"/>
      <c r="C47" s="167"/>
      <c r="D47" s="167"/>
      <c r="E47" s="167"/>
      <c r="F47" s="167"/>
      <c r="G47" s="167"/>
    </row>
    <row r="48" spans="2:7" ht="14.4" customHeight="1" x14ac:dyDescent="0.3">
      <c r="B48" s="205" t="s">
        <v>138</v>
      </c>
      <c r="C48" s="205"/>
      <c r="D48" s="205"/>
      <c r="E48" s="205"/>
      <c r="F48" s="205"/>
      <c r="G48" s="205"/>
    </row>
    <row r="49" spans="2:7" x14ac:dyDescent="0.3">
      <c r="B49" s="205"/>
      <c r="C49" s="205"/>
      <c r="D49" s="205"/>
      <c r="E49" s="205"/>
      <c r="F49" s="205"/>
      <c r="G49" s="205"/>
    </row>
    <row r="50" spans="2:7" x14ac:dyDescent="0.3">
      <c r="B50" s="205"/>
      <c r="C50" s="205"/>
      <c r="D50" s="205"/>
      <c r="E50" s="205"/>
      <c r="F50" s="205"/>
      <c r="G50" s="205"/>
    </row>
    <row r="51" spans="2:7" x14ac:dyDescent="0.3">
      <c r="B51" s="205"/>
      <c r="C51" s="205"/>
      <c r="D51" s="205"/>
      <c r="E51" s="205"/>
      <c r="F51" s="205"/>
      <c r="G51" s="205"/>
    </row>
    <row r="52" spans="2:7" x14ac:dyDescent="0.3">
      <c r="B52" s="205"/>
      <c r="C52" s="205"/>
      <c r="D52" s="205"/>
      <c r="E52" s="205"/>
      <c r="F52" s="205"/>
      <c r="G52" s="205"/>
    </row>
    <row r="53" spans="2:7" x14ac:dyDescent="0.3">
      <c r="B53" s="205"/>
      <c r="C53" s="205"/>
      <c r="D53" s="205"/>
      <c r="E53" s="205"/>
      <c r="F53" s="205"/>
      <c r="G53" s="205"/>
    </row>
    <row r="54" spans="2:7" x14ac:dyDescent="0.3">
      <c r="B54" s="205"/>
      <c r="C54" s="205"/>
      <c r="D54" s="205"/>
      <c r="E54" s="205"/>
      <c r="F54" s="205"/>
      <c r="G54" s="205"/>
    </row>
    <row r="55" spans="2:7" x14ac:dyDescent="0.3">
      <c r="B55" s="205"/>
      <c r="C55" s="205"/>
      <c r="D55" s="205"/>
      <c r="E55" s="205"/>
      <c r="F55" s="205"/>
      <c r="G55" s="205"/>
    </row>
    <row r="56" spans="2:7" x14ac:dyDescent="0.3">
      <c r="B56" s="205"/>
      <c r="C56" s="205"/>
      <c r="D56" s="205"/>
      <c r="E56" s="205"/>
      <c r="F56" s="205"/>
      <c r="G56" s="205"/>
    </row>
    <row r="57" spans="2:7" x14ac:dyDescent="0.3">
      <c r="B57" s="205"/>
      <c r="C57" s="205"/>
      <c r="D57" s="205"/>
      <c r="E57" s="205"/>
      <c r="F57" s="205"/>
      <c r="G57" s="205"/>
    </row>
    <row r="58" spans="2:7" x14ac:dyDescent="0.3">
      <c r="B58" s="167"/>
      <c r="C58" s="167"/>
      <c r="D58" s="167"/>
      <c r="E58" s="167"/>
      <c r="F58" s="167"/>
      <c r="G58" s="167"/>
    </row>
    <row r="59" spans="2:7" ht="14.4" customHeight="1" x14ac:dyDescent="0.3">
      <c r="B59" s="205" t="s">
        <v>142</v>
      </c>
      <c r="C59" s="205"/>
      <c r="D59" s="205"/>
      <c r="E59" s="205"/>
      <c r="F59" s="205"/>
      <c r="G59" s="205"/>
    </row>
    <row r="60" spans="2:7" x14ac:dyDescent="0.3">
      <c r="B60" s="205"/>
      <c r="C60" s="205"/>
      <c r="D60" s="205"/>
      <c r="E60" s="205"/>
      <c r="F60" s="205"/>
      <c r="G60" s="205"/>
    </row>
    <row r="61" spans="2:7" x14ac:dyDescent="0.3">
      <c r="B61" s="205"/>
      <c r="C61" s="205"/>
      <c r="D61" s="205"/>
      <c r="E61" s="205"/>
      <c r="F61" s="205"/>
      <c r="G61" s="205"/>
    </row>
    <row r="62" spans="2:7" x14ac:dyDescent="0.3">
      <c r="B62" s="205"/>
      <c r="C62" s="205"/>
      <c r="D62" s="205"/>
      <c r="E62" s="205"/>
      <c r="F62" s="205"/>
      <c r="G62" s="205"/>
    </row>
    <row r="63" spans="2:7" x14ac:dyDescent="0.3">
      <c r="B63" s="205"/>
      <c r="C63" s="205"/>
      <c r="D63" s="205"/>
      <c r="E63" s="205"/>
      <c r="F63" s="205"/>
      <c r="G63" s="205"/>
    </row>
    <row r="64" spans="2:7" x14ac:dyDescent="0.3">
      <c r="B64" s="205"/>
      <c r="C64" s="205"/>
      <c r="D64" s="205"/>
      <c r="E64" s="205"/>
      <c r="F64" s="205"/>
      <c r="G64" s="205"/>
    </row>
    <row r="65" spans="2:7" x14ac:dyDescent="0.3">
      <c r="B65" s="205"/>
      <c r="C65" s="205"/>
      <c r="D65" s="205"/>
      <c r="E65" s="205"/>
      <c r="F65" s="205"/>
      <c r="G65" s="205"/>
    </row>
    <row r="66" spans="2:7" x14ac:dyDescent="0.3">
      <c r="B66" s="166"/>
      <c r="C66" s="166"/>
      <c r="D66" s="166"/>
      <c r="E66" s="166"/>
      <c r="F66" s="166"/>
      <c r="G66" s="166"/>
    </row>
    <row r="67" spans="2:7" ht="14.4" customHeight="1" x14ac:dyDescent="0.3">
      <c r="B67" s="205" t="s">
        <v>139</v>
      </c>
      <c r="C67" s="205"/>
      <c r="D67" s="205"/>
      <c r="E67" s="205"/>
      <c r="F67" s="205"/>
      <c r="G67" s="205"/>
    </row>
    <row r="68" spans="2:7" x14ac:dyDescent="0.3">
      <c r="B68" s="205"/>
      <c r="C68" s="205"/>
      <c r="D68" s="205"/>
      <c r="E68" s="205"/>
      <c r="F68" s="205"/>
      <c r="G68" s="205"/>
    </row>
    <row r="69" spans="2:7" x14ac:dyDescent="0.3">
      <c r="B69" s="205"/>
      <c r="C69" s="205"/>
      <c r="D69" s="205"/>
      <c r="E69" s="205"/>
      <c r="F69" s="205"/>
      <c r="G69" s="205"/>
    </row>
    <row r="70" spans="2:7" x14ac:dyDescent="0.3">
      <c r="B70" s="205"/>
      <c r="C70" s="205"/>
      <c r="D70" s="205"/>
      <c r="E70" s="205"/>
      <c r="F70" s="205"/>
      <c r="G70" s="205"/>
    </row>
    <row r="71" spans="2:7" x14ac:dyDescent="0.3">
      <c r="B71" s="205"/>
      <c r="C71" s="205"/>
      <c r="D71" s="205"/>
      <c r="E71" s="205"/>
      <c r="F71" s="205"/>
      <c r="G71" s="205"/>
    </row>
    <row r="72" spans="2:7" x14ac:dyDescent="0.3">
      <c r="B72" s="205"/>
      <c r="C72" s="205"/>
      <c r="D72" s="205"/>
      <c r="E72" s="205"/>
      <c r="F72" s="205"/>
      <c r="G72" s="205"/>
    </row>
    <row r="73" spans="2:7" x14ac:dyDescent="0.3">
      <c r="B73" s="205"/>
      <c r="C73" s="205"/>
      <c r="D73" s="205"/>
      <c r="E73" s="205"/>
      <c r="F73" s="205"/>
      <c r="G73" s="205"/>
    </row>
    <row r="74" spans="2:7" x14ac:dyDescent="0.3">
      <c r="B74" s="166"/>
      <c r="C74" s="166"/>
      <c r="D74" s="166"/>
      <c r="E74" s="166"/>
      <c r="F74" s="166"/>
      <c r="G74" s="166"/>
    </row>
    <row r="75" spans="2:7" x14ac:dyDescent="0.3">
      <c r="B75" s="205" t="s">
        <v>140</v>
      </c>
      <c r="C75" s="205"/>
      <c r="D75" s="205"/>
      <c r="E75" s="205"/>
      <c r="F75" s="205"/>
      <c r="G75" s="205"/>
    </row>
    <row r="76" spans="2:7" x14ac:dyDescent="0.3">
      <c r="B76" s="205"/>
      <c r="C76" s="205"/>
      <c r="D76" s="205"/>
      <c r="E76" s="205"/>
      <c r="F76" s="205"/>
      <c r="G76" s="205"/>
    </row>
    <row r="77" spans="2:7" x14ac:dyDescent="0.3">
      <c r="B77" s="205"/>
      <c r="C77" s="205"/>
      <c r="D77" s="205"/>
      <c r="E77" s="205"/>
      <c r="F77" s="205"/>
      <c r="G77" s="205"/>
    </row>
    <row r="78" spans="2:7" x14ac:dyDescent="0.3">
      <c r="B78" s="167"/>
      <c r="C78" s="167"/>
      <c r="D78" s="167"/>
      <c r="E78" s="167"/>
      <c r="F78" s="167"/>
      <c r="G78" s="167"/>
    </row>
    <row r="79" spans="2:7" ht="14.4" customHeight="1" x14ac:dyDescent="0.3">
      <c r="B79" s="205" t="s">
        <v>141</v>
      </c>
      <c r="C79" s="205"/>
      <c r="D79" s="205"/>
      <c r="E79" s="205"/>
      <c r="F79" s="205"/>
      <c r="G79" s="205"/>
    </row>
    <row r="80" spans="2:7" x14ac:dyDescent="0.3">
      <c r="B80" s="205"/>
      <c r="C80" s="205"/>
      <c r="D80" s="205"/>
      <c r="E80" s="205"/>
      <c r="F80" s="205"/>
      <c r="G80" s="205"/>
    </row>
    <row r="81" spans="2:11" x14ac:dyDescent="0.3">
      <c r="B81" s="205"/>
      <c r="C81" s="205"/>
      <c r="D81" s="205"/>
      <c r="E81" s="205"/>
      <c r="F81" s="205"/>
      <c r="G81" s="205"/>
    </row>
    <row r="82" spans="2:11" x14ac:dyDescent="0.3">
      <c r="B82" s="205"/>
      <c r="C82" s="205"/>
      <c r="D82" s="205"/>
      <c r="E82" s="205"/>
      <c r="F82" s="205"/>
      <c r="G82" s="205"/>
    </row>
    <row r="83" spans="2:11" x14ac:dyDescent="0.3">
      <c r="B83" s="205"/>
      <c r="C83" s="205"/>
      <c r="D83" s="205"/>
      <c r="E83" s="205"/>
      <c r="F83" s="205"/>
      <c r="G83" s="205"/>
    </row>
    <row r="84" spans="2:11" x14ac:dyDescent="0.3">
      <c r="B84" s="205"/>
      <c r="C84" s="205"/>
      <c r="D84" s="205"/>
      <c r="E84" s="205"/>
      <c r="F84" s="205"/>
      <c r="G84" s="205"/>
    </row>
    <row r="85" spans="2:11" x14ac:dyDescent="0.3">
      <c r="B85" s="205"/>
      <c r="C85" s="205"/>
      <c r="D85" s="205"/>
      <c r="E85" s="205"/>
      <c r="F85" s="205"/>
      <c r="G85" s="205"/>
    </row>
    <row r="86" spans="2:11" x14ac:dyDescent="0.3"/>
    <row r="87" spans="2:11" x14ac:dyDescent="0.3"/>
    <row r="88" spans="2:11" x14ac:dyDescent="0.3"/>
    <row r="89" spans="2:11" x14ac:dyDescent="0.3">
      <c r="B89" s="12" t="s">
        <v>143</v>
      </c>
    </row>
    <row r="90" spans="2:11" x14ac:dyDescent="0.3"/>
    <row r="91" spans="2:11" ht="15" customHeight="1" x14ac:dyDescent="0.3">
      <c r="B91" s="11" t="s">
        <v>91</v>
      </c>
      <c r="C91" s="14"/>
      <c r="D91" s="15"/>
      <c r="E91" s="15"/>
      <c r="F91" s="10"/>
      <c r="G91" s="10"/>
      <c r="H91" s="10"/>
      <c r="I91" s="10"/>
      <c r="J91" s="10"/>
      <c r="K91" s="10"/>
    </row>
    <row r="92" spans="2:11" ht="31.5" customHeight="1" x14ac:dyDescent="0.3">
      <c r="B92" s="59" t="s">
        <v>84</v>
      </c>
      <c r="C92" s="204" t="s">
        <v>101</v>
      </c>
      <c r="D92" s="204"/>
      <c r="E92" s="204"/>
      <c r="F92" s="10"/>
      <c r="G92" s="10"/>
      <c r="H92" s="10"/>
      <c r="I92" s="10"/>
      <c r="J92" s="10"/>
      <c r="K92" s="10"/>
    </row>
    <row r="93" spans="2:11" ht="15" x14ac:dyDescent="0.3">
      <c r="B93" s="16" t="s">
        <v>85</v>
      </c>
      <c r="C93" s="17">
        <v>300</v>
      </c>
      <c r="D93" s="18" t="s">
        <v>86</v>
      </c>
      <c r="E93" s="19">
        <v>900</v>
      </c>
      <c r="F93" s="10"/>
      <c r="G93" s="10"/>
      <c r="H93" s="10"/>
      <c r="I93" s="10"/>
      <c r="J93" s="10"/>
      <c r="K93" s="10"/>
    </row>
    <row r="94" spans="2:11" ht="15" x14ac:dyDescent="0.3">
      <c r="B94" s="16" t="s">
        <v>87</v>
      </c>
      <c r="C94" s="17">
        <v>300</v>
      </c>
      <c r="D94" s="18" t="s">
        <v>86</v>
      </c>
      <c r="E94" s="19">
        <v>900</v>
      </c>
      <c r="F94" s="10"/>
      <c r="G94" s="10"/>
      <c r="H94" s="10"/>
      <c r="I94" s="10"/>
      <c r="J94" s="10"/>
      <c r="K94" s="10"/>
    </row>
    <row r="95" spans="2:11" ht="15" x14ac:dyDescent="0.3">
      <c r="B95" s="16" t="s">
        <v>88</v>
      </c>
      <c r="C95" s="17">
        <v>200</v>
      </c>
      <c r="D95" s="18" t="s">
        <v>86</v>
      </c>
      <c r="E95" s="19">
        <v>400</v>
      </c>
      <c r="F95" s="10"/>
      <c r="G95" s="10"/>
      <c r="H95" s="10"/>
      <c r="I95" s="10"/>
      <c r="J95" s="10"/>
      <c r="K95" s="10"/>
    </row>
    <row r="96" spans="2:11" ht="15" x14ac:dyDescent="0.3">
      <c r="B96" s="16" t="s">
        <v>89</v>
      </c>
      <c r="C96" s="17">
        <v>300</v>
      </c>
      <c r="D96" s="18" t="s">
        <v>86</v>
      </c>
      <c r="E96" s="20">
        <v>1000</v>
      </c>
      <c r="F96" s="10"/>
      <c r="G96" s="10"/>
      <c r="H96" s="10"/>
      <c r="I96" s="10"/>
      <c r="J96" s="10"/>
      <c r="K96" s="10"/>
    </row>
    <row r="97" spans="2:11" ht="15" x14ac:dyDescent="0.3">
      <c r="B97" s="16" t="s">
        <v>90</v>
      </c>
      <c r="C97" s="17">
        <v>300</v>
      </c>
      <c r="D97" s="18" t="s">
        <v>86</v>
      </c>
      <c r="E97" s="20">
        <v>1000</v>
      </c>
      <c r="F97" s="10"/>
      <c r="G97" s="10"/>
      <c r="H97" s="10"/>
      <c r="I97" s="10"/>
      <c r="J97" s="10"/>
      <c r="K97" s="10"/>
    </row>
    <row r="98" spans="2:11" x14ac:dyDescent="0.3">
      <c r="B98" s="10"/>
      <c r="C98" s="10"/>
      <c r="D98" s="10"/>
      <c r="E98" s="10"/>
      <c r="F98" s="10"/>
      <c r="G98" s="10"/>
      <c r="H98" s="10"/>
      <c r="I98" s="10"/>
      <c r="J98" s="10"/>
      <c r="K98" s="10"/>
    </row>
    <row r="99" spans="2:11" ht="15" x14ac:dyDescent="0.3">
      <c r="B99" s="11" t="s">
        <v>92</v>
      </c>
      <c r="C99" s="10"/>
      <c r="D99" s="10"/>
      <c r="E99" s="10"/>
      <c r="F99" s="10"/>
      <c r="G99" s="10"/>
      <c r="H99" s="10"/>
      <c r="I99" s="10"/>
      <c r="J99" s="10"/>
      <c r="K99" s="10"/>
    </row>
    <row r="100" spans="2:11" ht="31.5" customHeight="1" x14ac:dyDescent="0.3">
      <c r="B100" s="59" t="s">
        <v>84</v>
      </c>
      <c r="C100" s="204" t="s">
        <v>101</v>
      </c>
      <c r="D100" s="204"/>
      <c r="E100" s="204"/>
      <c r="F100" s="10"/>
      <c r="G100" s="10"/>
      <c r="H100" s="10"/>
      <c r="I100" s="10"/>
      <c r="J100" s="10"/>
      <c r="K100" s="10"/>
    </row>
    <row r="101" spans="2:11" ht="15" x14ac:dyDescent="0.3">
      <c r="B101" s="21" t="s">
        <v>93</v>
      </c>
      <c r="C101" s="22">
        <v>60</v>
      </c>
      <c r="D101" s="23" t="s">
        <v>94</v>
      </c>
      <c r="E101" s="23">
        <v>120</v>
      </c>
    </row>
    <row r="102" spans="2:11" x14ac:dyDescent="0.3"/>
    <row r="103" spans="2:11" ht="15" x14ac:dyDescent="0.3">
      <c r="B103" s="13" t="s">
        <v>95</v>
      </c>
    </row>
    <row r="104" spans="2:11" ht="31.5" customHeight="1" x14ac:dyDescent="0.3">
      <c r="B104" s="59" t="s">
        <v>84</v>
      </c>
      <c r="C104" s="204" t="s">
        <v>101</v>
      </c>
      <c r="D104" s="204"/>
      <c r="E104" s="204"/>
    </row>
    <row r="105" spans="2:11" ht="15" x14ac:dyDescent="0.3">
      <c r="B105" s="21" t="s">
        <v>85</v>
      </c>
      <c r="C105" s="22">
        <v>60</v>
      </c>
      <c r="D105" s="24" t="s">
        <v>86</v>
      </c>
      <c r="E105" s="23">
        <v>80</v>
      </c>
    </row>
    <row r="106" spans="2:11" ht="15" x14ac:dyDescent="0.3">
      <c r="B106" s="21" t="s">
        <v>87</v>
      </c>
      <c r="C106" s="22">
        <v>60</v>
      </c>
      <c r="D106" s="24" t="s">
        <v>86</v>
      </c>
      <c r="E106" s="23">
        <v>80</v>
      </c>
    </row>
    <row r="107" spans="2:11" ht="15" x14ac:dyDescent="0.3">
      <c r="B107" s="21" t="s">
        <v>88</v>
      </c>
      <c r="C107" s="22">
        <v>60</v>
      </c>
      <c r="D107" s="24" t="s">
        <v>86</v>
      </c>
      <c r="E107" s="23">
        <v>80</v>
      </c>
    </row>
    <row r="108" spans="2:11" ht="15" x14ac:dyDescent="0.3">
      <c r="B108" s="21" t="s">
        <v>89</v>
      </c>
      <c r="C108" s="22">
        <v>60</v>
      </c>
      <c r="D108" s="24" t="s">
        <v>86</v>
      </c>
      <c r="E108" s="23">
        <v>100</v>
      </c>
    </row>
    <row r="109" spans="2:11" ht="15" x14ac:dyDescent="0.3">
      <c r="B109" s="21" t="s">
        <v>90</v>
      </c>
      <c r="C109" s="22">
        <v>60</v>
      </c>
      <c r="D109" s="24" t="s">
        <v>86</v>
      </c>
      <c r="E109" s="23">
        <v>100</v>
      </c>
    </row>
    <row r="110" spans="2:11" x14ac:dyDescent="0.3"/>
    <row r="111" spans="2:11" ht="15" x14ac:dyDescent="0.3">
      <c r="B111" s="13" t="s">
        <v>96</v>
      </c>
    </row>
    <row r="112" spans="2:11" ht="31.5" customHeight="1" x14ac:dyDescent="0.3">
      <c r="B112" s="59" t="s">
        <v>84</v>
      </c>
      <c r="C112" s="204" t="s">
        <v>101</v>
      </c>
      <c r="D112" s="204"/>
      <c r="E112" s="204"/>
    </row>
    <row r="113" spans="2:5" ht="15" x14ac:dyDescent="0.3">
      <c r="B113" s="21" t="s">
        <v>93</v>
      </c>
      <c r="C113" s="22">
        <v>20</v>
      </c>
      <c r="D113" s="23" t="s">
        <v>94</v>
      </c>
      <c r="E113" s="23">
        <v>60</v>
      </c>
    </row>
    <row r="114" spans="2:5" x14ac:dyDescent="0.3"/>
    <row r="115" spans="2:5" x14ac:dyDescent="0.3"/>
  </sheetData>
  <sheetProtection algorithmName="SHA-512" hashValue="HMSPpvxQbPPJV6woq3/leM5PSPTaiCqUL4XDsUm1JaxmiSkd0JUQ1L+xYMnxr98Ou0y1Icw3bfbzd12G668KIw==" saltValue="5gZLGG11ZA9f/8AlMP6/cQ==" spinCount="100000" sheet="1" objects="1" scenarios="1"/>
  <mergeCells count="20">
    <mergeCell ref="I8:I9"/>
    <mergeCell ref="K8:K9"/>
    <mergeCell ref="M8:M9"/>
    <mergeCell ref="B75:G77"/>
    <mergeCell ref="B13:G17"/>
    <mergeCell ref="B36:G42"/>
    <mergeCell ref="B48:G57"/>
    <mergeCell ref="B67:G73"/>
    <mergeCell ref="C112:E112"/>
    <mergeCell ref="B5:G7"/>
    <mergeCell ref="B9:G11"/>
    <mergeCell ref="B22:G24"/>
    <mergeCell ref="B26:G30"/>
    <mergeCell ref="B32:G34"/>
    <mergeCell ref="B44:G46"/>
    <mergeCell ref="B79:G85"/>
    <mergeCell ref="B59:G65"/>
    <mergeCell ref="C92:E92"/>
    <mergeCell ref="C100:E100"/>
    <mergeCell ref="C104:E10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8"/>
  <sheetViews>
    <sheetView zoomScaleNormal="100" workbookViewId="0">
      <selection sqref="A1:XFD1048576"/>
    </sheetView>
  </sheetViews>
  <sheetFormatPr baseColWidth="10" defaultColWidth="0" defaultRowHeight="15.6" zeroHeight="1" x14ac:dyDescent="0.3"/>
  <cols>
    <col min="1" max="6" width="8.88671875" style="9" customWidth="1"/>
    <col min="7" max="7" width="26" style="9" customWidth="1"/>
    <col min="8" max="9" width="12.6640625" style="9" customWidth="1"/>
    <col min="10" max="10" width="12.44140625" style="9" bestFit="1" customWidth="1"/>
    <col min="11" max="11" width="8.88671875" style="9" customWidth="1"/>
    <col min="12" max="12" width="9.33203125" style="9" customWidth="1"/>
    <col min="13" max="13" width="22.44140625" style="9" customWidth="1"/>
    <col min="14" max="14" width="7.109375" style="9" bestFit="1" customWidth="1"/>
    <col min="15" max="15" width="12.6640625" style="9" bestFit="1" customWidth="1"/>
    <col min="16" max="16" width="8.88671875" style="9" customWidth="1"/>
    <col min="17" max="17" width="10.5546875" style="9" customWidth="1"/>
    <col min="18" max="18" width="8.88671875" style="9" customWidth="1"/>
    <col min="19" max="19" width="10.5546875" style="9" customWidth="1"/>
    <col min="20" max="20" width="8.88671875" style="9" customWidth="1"/>
    <col min="21" max="16384" width="8.88671875" style="9" hidden="1"/>
  </cols>
  <sheetData>
    <row r="1" spans="1:19" x14ac:dyDescent="0.3">
      <c r="A1"/>
    </row>
    <row r="2" spans="1:19" x14ac:dyDescent="0.3"/>
    <row r="3" spans="1:19" x14ac:dyDescent="0.3"/>
    <row r="4" spans="1:19" x14ac:dyDescent="0.3"/>
    <row r="5" spans="1:19" x14ac:dyDescent="0.3">
      <c r="O5" s="207" t="s">
        <v>147</v>
      </c>
      <c r="Q5" s="207" t="s">
        <v>145</v>
      </c>
      <c r="S5" s="207" t="s">
        <v>146</v>
      </c>
    </row>
    <row r="6" spans="1:19" ht="15.6" customHeight="1" x14ac:dyDescent="0.3">
      <c r="O6" s="207"/>
      <c r="P6" s="12"/>
      <c r="Q6" s="207"/>
      <c r="R6" s="12"/>
      <c r="S6" s="207"/>
    </row>
    <row r="7" spans="1:19" x14ac:dyDescent="0.3">
      <c r="O7" s="170"/>
      <c r="P7" s="12"/>
      <c r="Q7" s="170"/>
      <c r="R7" s="12"/>
      <c r="S7" s="170"/>
    </row>
    <row r="8" spans="1:19" x14ac:dyDescent="0.3"/>
    <row r="9" spans="1:19" x14ac:dyDescent="0.3"/>
    <row r="10" spans="1:19" x14ac:dyDescent="0.3"/>
    <row r="11" spans="1:19" x14ac:dyDescent="0.3"/>
    <row r="12" spans="1:19" x14ac:dyDescent="0.3"/>
    <row r="13" spans="1:19" x14ac:dyDescent="0.3"/>
    <row r="14" spans="1:19" x14ac:dyDescent="0.3"/>
    <row r="15" spans="1:19" x14ac:dyDescent="0.3"/>
    <row r="16" spans="1:19" ht="16.2" thickBot="1" x14ac:dyDescent="0.35">
      <c r="F16" s="8"/>
      <c r="H16" s="9" t="s">
        <v>44</v>
      </c>
      <c r="I16" s="9" t="s">
        <v>44</v>
      </c>
    </row>
    <row r="17" spans="6:11" ht="32.4" x14ac:dyDescent="0.3">
      <c r="G17" s="43" t="s">
        <v>126</v>
      </c>
      <c r="H17" s="47" t="s">
        <v>123</v>
      </c>
      <c r="I17" s="47" t="s">
        <v>124</v>
      </c>
      <c r="J17" s="48" t="s">
        <v>125</v>
      </c>
    </row>
    <row r="18" spans="6:11" ht="16.2" x14ac:dyDescent="0.3">
      <c r="G18" s="46" t="s">
        <v>42</v>
      </c>
      <c r="H18" s="44">
        <f>'U. La Frontera'!F119</f>
        <v>0</v>
      </c>
      <c r="I18" s="44">
        <f>'U. Los Lagos'!F119</f>
        <v>0</v>
      </c>
      <c r="J18" s="45">
        <f>SUM(H18:I18)</f>
        <v>0</v>
      </c>
    </row>
    <row r="19" spans="6:11" ht="16.2" x14ac:dyDescent="0.3">
      <c r="G19" s="46" t="s">
        <v>43</v>
      </c>
      <c r="H19" s="44">
        <f>'U. La Frontera'!G119</f>
        <v>0</v>
      </c>
      <c r="I19" s="44">
        <f>'U. Los Lagos'!G119</f>
        <v>0</v>
      </c>
      <c r="J19" s="45">
        <f>SUM(H19:I19)</f>
        <v>0</v>
      </c>
    </row>
    <row r="20" spans="6:11" ht="16.2" customHeight="1" thickBot="1" x14ac:dyDescent="0.35">
      <c r="G20" s="60" t="s">
        <v>6</v>
      </c>
      <c r="H20" s="49">
        <f>SUM(H18:H19)</f>
        <v>0</v>
      </c>
      <c r="I20" s="49">
        <f>SUM(I18:I19)</f>
        <v>0</v>
      </c>
      <c r="J20" s="183">
        <f>SUM(J18:J19)</f>
        <v>0</v>
      </c>
      <c r="K20" s="9" t="s">
        <v>17</v>
      </c>
    </row>
    <row r="21" spans="6:11" x14ac:dyDescent="0.3">
      <c r="H21" s="9" t="s">
        <v>16</v>
      </c>
      <c r="I21" s="9" t="s">
        <v>16</v>
      </c>
    </row>
    <row r="22" spans="6:11" x14ac:dyDescent="0.3">
      <c r="G22" s="1"/>
      <c r="H22" s="1"/>
      <c r="I22" s="1"/>
      <c r="J22" s="1"/>
    </row>
    <row r="23" spans="6:11" ht="16.2" thickBot="1" x14ac:dyDescent="0.35">
      <c r="G23" s="1"/>
      <c r="H23" s="1"/>
      <c r="I23" s="1"/>
      <c r="J23" s="1"/>
    </row>
    <row r="24" spans="6:11" ht="32.4" x14ac:dyDescent="0.3">
      <c r="F24" s="211" t="s">
        <v>127</v>
      </c>
      <c r="G24" s="212"/>
      <c r="H24" s="61" t="s">
        <v>109</v>
      </c>
      <c r="I24" s="61" t="s">
        <v>110</v>
      </c>
      <c r="J24" s="31" t="s">
        <v>111</v>
      </c>
    </row>
    <row r="25" spans="6:11" ht="16.2" x14ac:dyDescent="0.3">
      <c r="F25" s="213" t="s">
        <v>112</v>
      </c>
      <c r="G25" s="214"/>
      <c r="H25" s="50">
        <f>'U. La Frontera'!F115+'U. Los Lagos'!F115</f>
        <v>0</v>
      </c>
      <c r="I25" s="50">
        <f>'U. La Frontera'!G115+'U. Los Lagos'!G115</f>
        <v>0</v>
      </c>
      <c r="J25" s="51">
        <f>SUM(H25:I25)</f>
        <v>0</v>
      </c>
    </row>
    <row r="26" spans="6:11" ht="16.2" x14ac:dyDescent="0.3">
      <c r="F26" s="213" t="s">
        <v>115</v>
      </c>
      <c r="G26" s="214"/>
      <c r="H26" s="52">
        <f>'U. La Frontera'!F116+'U. Los Lagos'!F116</f>
        <v>0</v>
      </c>
      <c r="I26" s="52">
        <f>'U. La Frontera'!G116+'U. Los Lagos'!G116</f>
        <v>0</v>
      </c>
      <c r="J26" s="53">
        <f>SUM(H26:I26)</f>
        <v>0</v>
      </c>
    </row>
    <row r="27" spans="6:11" ht="16.2" x14ac:dyDescent="0.3">
      <c r="F27" s="213" t="s">
        <v>113</v>
      </c>
      <c r="G27" s="214"/>
      <c r="H27" s="54">
        <f>'U. La Frontera'!F117+'U. Los Lagos'!F117</f>
        <v>0</v>
      </c>
      <c r="I27" s="54">
        <f>'U. La Frontera'!G117+'U. Los Lagos'!G117</f>
        <v>0</v>
      </c>
      <c r="J27" s="55">
        <f>SUM(H27:I27)</f>
        <v>0</v>
      </c>
    </row>
    <row r="28" spans="6:11" ht="16.2" customHeight="1" x14ac:dyDescent="0.3">
      <c r="F28" s="213" t="s">
        <v>119</v>
      </c>
      <c r="G28" s="214"/>
      <c r="H28" s="56">
        <f>'U. La Frontera'!F118+'U. Los Lagos'!F118</f>
        <v>0</v>
      </c>
      <c r="I28" s="56">
        <f>'U. La Frontera'!G118+'U. Los Lagos'!G118</f>
        <v>0</v>
      </c>
      <c r="J28" s="57">
        <f>SUM(H28:I28)</f>
        <v>0</v>
      </c>
    </row>
    <row r="29" spans="6:11" ht="16.8" thickBot="1" x14ac:dyDescent="0.35">
      <c r="F29" s="209" t="s">
        <v>6</v>
      </c>
      <c r="G29" s="210"/>
      <c r="H29" s="58">
        <f>SUM(H25:H28)</f>
        <v>0</v>
      </c>
      <c r="I29" s="58">
        <f>SUM(I25:I28)</f>
        <v>0</v>
      </c>
      <c r="J29" s="184">
        <f>SUM(J25:J28)</f>
        <v>0</v>
      </c>
    </row>
    <row r="30" spans="6:11" x14ac:dyDescent="0.3">
      <c r="G30" s="1"/>
      <c r="H30" s="1"/>
      <c r="I30" s="1"/>
      <c r="J30" s="1"/>
    </row>
    <row r="31" spans="6:11" x14ac:dyDescent="0.3">
      <c r="G31" s="1"/>
      <c r="H31" s="1"/>
      <c r="I31" s="1"/>
      <c r="J31" s="1"/>
    </row>
    <row r="32" spans="6:11" ht="14.4" customHeight="1" x14ac:dyDescent="0.3">
      <c r="G32" s="1"/>
      <c r="H32" s="1"/>
      <c r="I32" s="1"/>
      <c r="J32" s="1"/>
    </row>
    <row r="33" spans="7:10" hidden="1" x14ac:dyDescent="0.3">
      <c r="G33" s="1"/>
      <c r="H33" s="1"/>
      <c r="I33" s="1"/>
      <c r="J33" s="1"/>
    </row>
    <row r="34" spans="7:10" hidden="1" x14ac:dyDescent="0.3">
      <c r="G34" s="1"/>
      <c r="H34" s="1"/>
      <c r="I34" s="1"/>
      <c r="J34" s="1"/>
    </row>
    <row r="35" spans="7:10" hidden="1" x14ac:dyDescent="0.3">
      <c r="G35" s="1"/>
      <c r="H35" s="1"/>
      <c r="I35" s="1"/>
      <c r="J35" s="1"/>
    </row>
    <row r="36" spans="7:10" hidden="1" x14ac:dyDescent="0.3">
      <c r="G36" s="1"/>
      <c r="H36" s="1"/>
      <c r="I36" s="1"/>
      <c r="J36" s="1"/>
    </row>
    <row r="37" spans="7:10" hidden="1" x14ac:dyDescent="0.3">
      <c r="G37" s="1"/>
      <c r="H37" s="1"/>
      <c r="I37" s="1"/>
      <c r="J37" s="1"/>
    </row>
    <row r="38" spans="7:10" hidden="1" x14ac:dyDescent="0.3">
      <c r="G38" s="1"/>
      <c r="H38" s="1"/>
      <c r="I38" s="1"/>
      <c r="J38" s="1"/>
    </row>
  </sheetData>
  <mergeCells count="9">
    <mergeCell ref="O5:O6"/>
    <mergeCell ref="Q5:Q6"/>
    <mergeCell ref="S5:S6"/>
    <mergeCell ref="F29:G29"/>
    <mergeCell ref="F24:G24"/>
    <mergeCell ref="F25:G25"/>
    <mergeCell ref="F26:G26"/>
    <mergeCell ref="F27:G27"/>
    <mergeCell ref="F28:G28"/>
  </mergeCells>
  <conditionalFormatting sqref="H25:J29">
    <cfRule type="containsText" dxfId="36" priority="4" operator="containsText" text="ERROR">
      <formula>NOT(ISERROR(SEARCH("ERROR",H25)))</formula>
    </cfRule>
  </conditionalFormatting>
  <conditionalFormatting sqref="H25:H29">
    <cfRule type="containsText" dxfId="35" priority="3" operator="containsText" text="ERROR">
      <formula>NOT(ISERROR(SEARCH("ERROR",H25)))</formula>
    </cfRule>
  </conditionalFormatting>
  <conditionalFormatting sqref="I25:I29">
    <cfRule type="containsText" dxfId="34" priority="2" operator="containsText" text="Revisar">
      <formula>NOT(ISERROR(SEARCH("Revisar",I25)))</formula>
    </cfRule>
  </conditionalFormatting>
  <conditionalFormatting sqref="J25:J29">
    <cfRule type="containsText" dxfId="33" priority="1" operator="containsText" text="Tabla">
      <formula>NOT(ISERROR(SEARCH("Tabla",J25)))</formula>
    </cfRule>
  </conditionalFormatting>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36"/>
  <sheetViews>
    <sheetView zoomScale="85" zoomScaleNormal="85" workbookViewId="0">
      <selection activeCell="C8" sqref="C8"/>
    </sheetView>
  </sheetViews>
  <sheetFormatPr baseColWidth="10" defaultColWidth="0" defaultRowHeight="13.8" zeroHeight="1" x14ac:dyDescent="0.3"/>
  <cols>
    <col min="1" max="1" width="6.6640625" style="62" customWidth="1"/>
    <col min="2" max="2" width="2.88671875" style="62" customWidth="1"/>
    <col min="3" max="3" width="23.5546875" style="62" customWidth="1"/>
    <col min="4" max="4" width="26.33203125" style="62" customWidth="1"/>
    <col min="5" max="5" width="18.33203125" style="62" customWidth="1"/>
    <col min="6" max="10" width="20.5546875" style="62" customWidth="1"/>
    <col min="11" max="15" width="11.5546875" style="62" customWidth="1"/>
    <col min="16" max="16" width="11.5546875" style="178" customWidth="1"/>
    <col min="17" max="16384" width="11.5546875" style="62" hidden="1"/>
  </cols>
  <sheetData>
    <row r="1" spans="2:16" ht="187.5" customHeight="1" thickBot="1" x14ac:dyDescent="0.35"/>
    <row r="2" spans="2:16" ht="12.75" customHeight="1" x14ac:dyDescent="0.3">
      <c r="B2" s="63"/>
      <c r="C2" s="64"/>
      <c r="D2" s="64"/>
      <c r="E2" s="64"/>
      <c r="F2" s="64"/>
      <c r="G2" s="64"/>
      <c r="H2" s="64"/>
      <c r="I2" s="64"/>
      <c r="J2" s="64"/>
      <c r="K2" s="64"/>
      <c r="L2" s="64"/>
      <c r="M2" s="64"/>
      <c r="N2" s="64"/>
      <c r="O2" s="65"/>
    </row>
    <row r="3" spans="2:16" s="69" customFormat="1" ht="25.8" x14ac:dyDescent="0.5">
      <c r="B3" s="66"/>
      <c r="C3" s="245" t="s">
        <v>11</v>
      </c>
      <c r="D3" s="245"/>
      <c r="E3" s="67"/>
      <c r="F3" s="67"/>
      <c r="G3" s="67"/>
      <c r="H3" s="67"/>
      <c r="I3" s="67"/>
      <c r="J3" s="67"/>
      <c r="K3" s="67"/>
      <c r="L3" s="67"/>
      <c r="M3" s="67"/>
      <c r="N3" s="67"/>
      <c r="O3" s="68"/>
      <c r="P3" s="179"/>
    </row>
    <row r="4" spans="2:16" x14ac:dyDescent="0.3">
      <c r="B4" s="66"/>
      <c r="C4" s="67" t="s">
        <v>149</v>
      </c>
      <c r="D4" s="67"/>
      <c r="E4" s="67"/>
      <c r="F4" s="67"/>
      <c r="G4" s="67"/>
      <c r="H4" s="67"/>
      <c r="I4" s="67"/>
      <c r="J4" s="67"/>
      <c r="K4" s="67"/>
      <c r="L4" s="67"/>
      <c r="M4" s="67"/>
      <c r="N4" s="67"/>
      <c r="O4" s="68"/>
    </row>
    <row r="5" spans="2:16" ht="14.4" thickBot="1" x14ac:dyDescent="0.35">
      <c r="B5" s="66"/>
      <c r="C5" s="67" t="s">
        <v>151</v>
      </c>
      <c r="D5" s="67"/>
      <c r="E5" s="67"/>
      <c r="F5" s="67"/>
      <c r="G5" s="67"/>
      <c r="H5" s="67"/>
      <c r="I5" s="67"/>
      <c r="J5" s="67"/>
      <c r="K5" s="67"/>
      <c r="L5" s="67"/>
      <c r="M5" s="67"/>
      <c r="N5" s="67"/>
      <c r="O5" s="68"/>
    </row>
    <row r="6" spans="2:16" s="76" customFormat="1" ht="42" customHeight="1" x14ac:dyDescent="0.3">
      <c r="B6" s="70"/>
      <c r="C6" s="71" t="s">
        <v>56</v>
      </c>
      <c r="D6" s="72" t="s">
        <v>8</v>
      </c>
      <c r="E6" s="72" t="s">
        <v>47</v>
      </c>
      <c r="F6" s="72" t="s">
        <v>10</v>
      </c>
      <c r="G6" s="72" t="s">
        <v>98</v>
      </c>
      <c r="H6" s="72" t="s">
        <v>46</v>
      </c>
      <c r="I6" s="72" t="s">
        <v>118</v>
      </c>
      <c r="J6" s="72" t="s">
        <v>45</v>
      </c>
      <c r="K6" s="73" t="s">
        <v>100</v>
      </c>
      <c r="L6" s="74"/>
      <c r="M6" s="74"/>
      <c r="N6" s="74"/>
      <c r="O6" s="75"/>
      <c r="P6" s="180"/>
    </row>
    <row r="7" spans="2:16" x14ac:dyDescent="0.3">
      <c r="B7" s="66"/>
      <c r="C7" s="77" t="s">
        <v>33</v>
      </c>
      <c r="D7" s="33"/>
      <c r="E7" s="78" t="s">
        <v>1</v>
      </c>
      <c r="F7" s="250"/>
      <c r="G7" s="79" t="s">
        <v>34</v>
      </c>
      <c r="H7" s="79" t="s">
        <v>34</v>
      </c>
      <c r="I7" s="79" t="s">
        <v>34</v>
      </c>
      <c r="J7" s="79" t="s">
        <v>34</v>
      </c>
      <c r="K7" s="80" t="s">
        <v>34</v>
      </c>
      <c r="L7" s="67"/>
      <c r="M7" s="67"/>
      <c r="N7" s="67"/>
      <c r="O7" s="68"/>
    </row>
    <row r="8" spans="2:16" x14ac:dyDescent="0.3">
      <c r="B8" s="66"/>
      <c r="C8" s="25"/>
      <c r="D8" s="33"/>
      <c r="E8" s="26"/>
      <c r="F8" s="34"/>
      <c r="G8" s="35"/>
      <c r="H8" s="36"/>
      <c r="I8" s="35"/>
      <c r="J8" s="36"/>
      <c r="K8" s="81">
        <f>IF(AND(C8=DropDown!$A$7,OR(G8&gt;0,I8&gt;0)),"ERROR, CO-INVESTIGADOR(A) CON SUELDO",
IF(AND(OR(C8=DropDown!$A$8,C8=DropDown!A10),OR(G8&gt;DropDown!$C$10,I8&gt;DropDown!$C$10)),"ERROR, PERSONAL DE POST-GRADO CON SUELDO SUPERIOR",
IF(AND(OR(C8=DropDown!$A$9,C8=DropDown!A11),OR(G8&gt;DropDown!$C$11,I8&gt;DropDown!$C$11)),"ERROR, PERSONAL DE PRE-GRADO CON SUELDO SUPERIOR",
IF(OR(H8&gt;DropDown!$B$13,J8&gt;DropDown!$B$13),"ERROR, CANTIDAD DE MESES EXCEDE EL MÁXIMO",
SUM((G8*H8),(I8*J8))))))</f>
        <v>0</v>
      </c>
      <c r="L8" s="67"/>
      <c r="M8" s="67"/>
      <c r="N8" s="67"/>
      <c r="O8" s="68"/>
      <c r="P8" s="178">
        <f>IFERROR(SEARCH("ERROR",K8),0)</f>
        <v>0</v>
      </c>
    </row>
    <row r="9" spans="2:16" x14ac:dyDescent="0.3">
      <c r="B9" s="66"/>
      <c r="C9" s="25"/>
      <c r="D9" s="33"/>
      <c r="E9" s="26"/>
      <c r="F9" s="34"/>
      <c r="G9" s="35"/>
      <c r="H9" s="36"/>
      <c r="I9" s="35"/>
      <c r="J9" s="36"/>
      <c r="K9" s="81">
        <f>IF(AND(C9=DropDown!$A$7,OR(G9&gt;0,I9&gt;0)),"ERROR, CO-INVESTIGADOR(A) CON SUELDO",
IF(AND(OR(C9=DropDown!$A$8,C9=DropDown!A11),OR(G9&gt;DropDown!$C$10,I9&gt;DropDown!$C$10)),"ERROR, PERSONAL DE POST-GRADO CON SUELDO SUPERIOR",
IF(AND(OR(C9=DropDown!$A$9,C9=DropDown!A12),OR(G9&gt;DropDown!$C$11,I9&gt;DropDown!$C$11)),"ERROR, PERSONAL DE PRE-GRADO CON SUELDO SUPERIOR",
IF(OR(H9&gt;DropDown!$B$13,J9&gt;DropDown!$B$13),"ERROR, CANTIDAD DE MESES EXCEDE EL MÁXIMO",
SUM((G9*H9),(I9*J9))))))</f>
        <v>0</v>
      </c>
      <c r="L9" s="67"/>
      <c r="M9" s="67"/>
      <c r="N9" s="67"/>
      <c r="O9" s="68"/>
      <c r="P9" s="178">
        <f t="shared" ref="P9:P14" si="0">IFERROR(SEARCH("ERROR",K9),0)</f>
        <v>0</v>
      </c>
    </row>
    <row r="10" spans="2:16" x14ac:dyDescent="0.3">
      <c r="B10" s="66"/>
      <c r="C10" s="25"/>
      <c r="D10" s="33"/>
      <c r="E10" s="26"/>
      <c r="F10" s="34"/>
      <c r="G10" s="35"/>
      <c r="H10" s="36"/>
      <c r="I10" s="35"/>
      <c r="J10" s="36"/>
      <c r="K10" s="81">
        <f>IF(AND(C10=DropDown!$A$7,OR(G10&gt;0,I10&gt;0)),"ERROR, CO-INVESTIGADOR(A) CON SUELDO",
IF(AND(OR(C10=DropDown!$A$8,C10=DropDown!A12),OR(G10&gt;DropDown!$C$10,I10&gt;DropDown!$C$10)),"ERROR, PERSONAL DE POST-GRADO CON SUELDO SUPERIOR",
IF(AND(OR(C10=DropDown!$A$9,C10=DropDown!A13),OR(G10&gt;DropDown!$C$11,I10&gt;DropDown!$C$11)),"ERROR, PERSONAL DE PRE-GRADO CON SUELDO SUPERIOR",
IF(OR(H10&gt;DropDown!$B$13,J10&gt;DropDown!$B$13),"ERROR, CANTIDAD DE MESES EXCEDE EL MÁXIMO",
SUM((G10*H10),(I10*J10))))))</f>
        <v>0</v>
      </c>
      <c r="L10" s="67"/>
      <c r="M10" s="67"/>
      <c r="N10" s="67"/>
      <c r="O10" s="68"/>
      <c r="P10" s="178">
        <f t="shared" si="0"/>
        <v>0</v>
      </c>
    </row>
    <row r="11" spans="2:16" x14ac:dyDescent="0.3">
      <c r="B11" s="66"/>
      <c r="C11" s="195"/>
      <c r="D11" s="196"/>
      <c r="E11" s="197"/>
      <c r="F11" s="198"/>
      <c r="G11" s="199"/>
      <c r="H11" s="200"/>
      <c r="I11" s="199"/>
      <c r="J11" s="200"/>
      <c r="K11" s="81">
        <f>IF(AND(C11=DropDown!$A$7,OR(G11&gt;0,I11&gt;0)),"ERROR, CO-INVESTIGADOR(A) CON SUELDO",
IF(AND(OR(C11=DropDown!$A$8,C11=DropDown!A13),OR(G11&gt;DropDown!$C$10,I11&gt;DropDown!$C$10)),"ERROR, PERSONAL DE POST-GRADO CON SUELDO SUPERIOR",
IF(AND(OR(C11=DropDown!$A$9,C11=DropDown!A14),OR(G11&gt;DropDown!$C$11,I11&gt;DropDown!$C$11)),"ERROR, PERSONAL DE PRE-GRADO CON SUELDO SUPERIOR",
IF(OR(H11&gt;DropDown!$B$13,J11&gt;DropDown!$B$13),"ERROR, CANTIDAD DE MESES EXCEDE EL MÁXIMO",
SUM((G11*H11),(I11*J11))))))</f>
        <v>0</v>
      </c>
      <c r="L11" s="67"/>
      <c r="M11" s="67"/>
      <c r="N11" s="67"/>
      <c r="O11" s="68"/>
      <c r="P11" s="178">
        <f t="shared" si="0"/>
        <v>0</v>
      </c>
    </row>
    <row r="12" spans="2:16" x14ac:dyDescent="0.3">
      <c r="B12" s="66"/>
      <c r="C12" s="195"/>
      <c r="D12" s="196"/>
      <c r="E12" s="197"/>
      <c r="F12" s="198"/>
      <c r="G12" s="199"/>
      <c r="H12" s="200"/>
      <c r="I12" s="199"/>
      <c r="J12" s="200"/>
      <c r="K12" s="81">
        <f>IF(AND(C12=DropDown!$A$7,OR(G12&gt;0,I12&gt;0)),"ERROR, CO-INVESTIGADOR(A) CON SUELDO",
IF(AND(OR(C12=DropDown!$A$8,C12=DropDown!A14),OR(G12&gt;DropDown!$C$10,I12&gt;DropDown!$C$10)),"ERROR, PERSONAL DE POST-GRADO CON SUELDO SUPERIOR",
IF(AND(OR(C12=DropDown!$A$9,C12=DropDown!A15),OR(G12&gt;DropDown!$C$11,I12&gt;DropDown!$C$11)),"ERROR, PERSONAL DE PRE-GRADO CON SUELDO SUPERIOR",
IF(OR(H12&gt;DropDown!$B$13,J12&gt;DropDown!$B$13),"ERROR, CANTIDAD DE MESES EXCEDE EL MÁXIMO",
SUM((G12*H12),(I12*J12))))))</f>
        <v>0</v>
      </c>
      <c r="L12" s="67"/>
      <c r="M12" s="67"/>
      <c r="N12" s="67"/>
      <c r="O12" s="68"/>
      <c r="P12" s="178">
        <f t="shared" si="0"/>
        <v>0</v>
      </c>
    </row>
    <row r="13" spans="2:16" ht="14.4" thickBot="1" x14ac:dyDescent="0.35">
      <c r="B13" s="66"/>
      <c r="C13" s="195"/>
      <c r="D13" s="196"/>
      <c r="E13" s="197"/>
      <c r="F13" s="198"/>
      <c r="G13" s="199"/>
      <c r="H13" s="200"/>
      <c r="I13" s="199"/>
      <c r="J13" s="200"/>
      <c r="K13" s="81">
        <f>IF(AND(C13=DropDown!$A$7,OR(G13&gt;0,I13&gt;0)),"ERROR, CO-INVESTIGADOR(A) CON SUELDO",
IF(AND(OR(C13=DropDown!$A$8,C13=DropDown!A15),OR(G13&gt;DropDown!$C$10,I13&gt;DropDown!$C$10)),"ERROR, PERSONAL DE POST-GRADO CON SUELDO SUPERIOR",
IF(AND(OR(C13=DropDown!$A$9,C13=DropDown!A16),OR(G13&gt;DropDown!$C$11,I13&gt;DropDown!$C$11)),"ERROR, PERSONAL DE PRE-GRADO CON SUELDO SUPERIOR",
IF(OR(H13&gt;DropDown!$B$13,J13&gt;DropDown!$B$13),"ERROR, CANTIDAD DE MESES EXCEDE EL MÁXIMO",
SUM((G13*H13),(I13*J13))))))</f>
        <v>0</v>
      </c>
      <c r="L13" s="67"/>
      <c r="M13" s="67"/>
      <c r="N13" s="67"/>
      <c r="O13" s="68"/>
      <c r="P13" s="178">
        <f t="shared" si="0"/>
        <v>0</v>
      </c>
    </row>
    <row r="14" spans="2:16" ht="14.4" thickBot="1" x14ac:dyDescent="0.35">
      <c r="B14" s="66"/>
      <c r="C14" s="242" t="s">
        <v>6</v>
      </c>
      <c r="D14" s="243"/>
      <c r="E14" s="243"/>
      <c r="F14" s="243"/>
      <c r="G14" s="243"/>
      <c r="H14" s="243"/>
      <c r="I14" s="243"/>
      <c r="J14" s="244"/>
      <c r="K14" s="192">
        <f>SUM(K8:K13)</f>
        <v>0</v>
      </c>
      <c r="L14" s="67"/>
      <c r="M14" s="67"/>
      <c r="N14" s="67"/>
      <c r="O14" s="68"/>
      <c r="P14" s="178">
        <f t="shared" si="0"/>
        <v>0</v>
      </c>
    </row>
    <row r="15" spans="2:16" ht="15.6" x14ac:dyDescent="0.3">
      <c r="B15" s="66"/>
      <c r="C15" s="82" t="s">
        <v>148</v>
      </c>
      <c r="D15" s="83"/>
      <c r="E15" s="83"/>
      <c r="F15" s="83"/>
      <c r="G15" s="83"/>
      <c r="H15" s="83"/>
      <c r="I15" s="83"/>
      <c r="J15" s="83"/>
      <c r="K15" s="84"/>
      <c r="L15" s="67"/>
      <c r="M15" s="67"/>
      <c r="N15" s="67"/>
      <c r="O15" s="68"/>
      <c r="P15" s="181">
        <f>SUM(P8:P14)</f>
        <v>0</v>
      </c>
    </row>
    <row r="16" spans="2:16" x14ac:dyDescent="0.3">
      <c r="B16" s="66"/>
      <c r="C16" s="85"/>
      <c r="D16" s="85"/>
      <c r="E16" s="85"/>
      <c r="F16" s="85"/>
      <c r="G16" s="85"/>
      <c r="H16" s="85"/>
      <c r="I16" s="85"/>
      <c r="J16" s="85"/>
      <c r="K16" s="85"/>
      <c r="L16" s="67"/>
      <c r="M16" s="67"/>
      <c r="N16" s="67"/>
      <c r="O16" s="68"/>
    </row>
    <row r="17" spans="2:16" ht="14.4" thickBot="1" x14ac:dyDescent="0.35">
      <c r="B17" s="86"/>
      <c r="C17" s="87"/>
      <c r="D17" s="87"/>
      <c r="E17" s="87"/>
      <c r="F17" s="87"/>
      <c r="G17" s="87"/>
      <c r="H17" s="87"/>
      <c r="I17" s="87"/>
      <c r="J17" s="87"/>
      <c r="K17" s="87"/>
      <c r="L17" s="88"/>
      <c r="M17" s="88"/>
      <c r="N17" s="88"/>
      <c r="O17" s="89"/>
    </row>
    <row r="18" spans="2:16" x14ac:dyDescent="0.3"/>
    <row r="19" spans="2:16" ht="14.4" thickBot="1" x14ac:dyDescent="0.35"/>
    <row r="20" spans="2:16" x14ac:dyDescent="0.3">
      <c r="B20" s="90"/>
      <c r="C20" s="91"/>
      <c r="D20" s="91"/>
      <c r="E20" s="91"/>
      <c r="F20" s="91"/>
      <c r="G20" s="91"/>
      <c r="H20" s="91"/>
      <c r="I20" s="91"/>
      <c r="J20" s="91"/>
      <c r="K20" s="91"/>
      <c r="L20" s="91"/>
      <c r="M20" s="91"/>
      <c r="N20" s="91"/>
      <c r="O20" s="92"/>
    </row>
    <row r="21" spans="2:16" ht="25.8" x14ac:dyDescent="0.5">
      <c r="B21" s="93"/>
      <c r="C21" s="246" t="s">
        <v>57</v>
      </c>
      <c r="D21" s="246"/>
      <c r="E21" s="94"/>
      <c r="F21" s="94"/>
      <c r="G21" s="95"/>
      <c r="H21" s="95"/>
      <c r="I21" s="94"/>
      <c r="J21" s="94"/>
      <c r="K21" s="94"/>
      <c r="L21" s="94"/>
      <c r="M21" s="94"/>
      <c r="N21" s="94"/>
      <c r="O21" s="96"/>
    </row>
    <row r="22" spans="2:16" x14ac:dyDescent="0.3">
      <c r="B22" s="93"/>
      <c r="C22" s="94" t="s">
        <v>67</v>
      </c>
      <c r="D22" s="94"/>
      <c r="E22" s="94"/>
      <c r="F22" s="94"/>
      <c r="G22" s="94"/>
      <c r="H22" s="94"/>
      <c r="I22" s="94"/>
      <c r="J22" s="94"/>
      <c r="K22" s="94"/>
      <c r="L22" s="94"/>
      <c r="M22" s="94"/>
      <c r="N22" s="94"/>
      <c r="O22" s="96"/>
    </row>
    <row r="23" spans="2:16" x14ac:dyDescent="0.3">
      <c r="B23" s="93"/>
      <c r="C23" s="94" t="s">
        <v>59</v>
      </c>
      <c r="D23" s="94"/>
      <c r="E23" s="94"/>
      <c r="F23" s="94"/>
      <c r="G23" s="94"/>
      <c r="H23" s="94"/>
      <c r="I23" s="94"/>
      <c r="J23" s="94"/>
      <c r="K23" s="94"/>
      <c r="L23" s="94"/>
      <c r="M23" s="94"/>
      <c r="N23" s="94"/>
      <c r="O23" s="96"/>
    </row>
    <row r="24" spans="2:16" x14ac:dyDescent="0.3">
      <c r="B24" s="93"/>
      <c r="C24" s="94" t="s">
        <v>61</v>
      </c>
      <c r="D24" s="94"/>
      <c r="E24" s="94"/>
      <c r="F24" s="94"/>
      <c r="G24" s="94"/>
      <c r="H24" s="94"/>
      <c r="I24" s="94"/>
      <c r="J24" s="94"/>
      <c r="K24" s="94"/>
      <c r="L24" s="94"/>
      <c r="M24" s="94"/>
      <c r="N24" s="94"/>
      <c r="O24" s="96"/>
    </row>
    <row r="25" spans="2:16" ht="14.4" thickBot="1" x14ac:dyDescent="0.35">
      <c r="B25" s="93"/>
      <c r="C25" s="94" t="s">
        <v>60</v>
      </c>
      <c r="D25" s="94"/>
      <c r="E25" s="94"/>
      <c r="F25" s="94"/>
      <c r="G25" s="94"/>
      <c r="H25" s="94"/>
      <c r="I25" s="94"/>
      <c r="J25" s="94"/>
      <c r="K25" s="94"/>
      <c r="L25" s="94"/>
      <c r="M25" s="94"/>
      <c r="N25" s="94"/>
      <c r="O25" s="96"/>
    </row>
    <row r="26" spans="2:16" s="102" customFormat="1" ht="41.4" x14ac:dyDescent="0.3">
      <c r="B26" s="97"/>
      <c r="C26" s="71" t="s">
        <v>68</v>
      </c>
      <c r="D26" s="98" t="s">
        <v>49</v>
      </c>
      <c r="E26" s="99" t="s">
        <v>83</v>
      </c>
      <c r="F26" s="98" t="s">
        <v>54</v>
      </c>
      <c r="G26" s="72" t="s">
        <v>99</v>
      </c>
      <c r="H26" s="72" t="s">
        <v>52</v>
      </c>
      <c r="I26" s="72" t="s">
        <v>53</v>
      </c>
      <c r="J26" s="73" t="s">
        <v>117</v>
      </c>
      <c r="K26" s="100"/>
      <c r="L26" s="100"/>
      <c r="M26" s="100"/>
      <c r="N26" s="100"/>
      <c r="O26" s="101"/>
      <c r="P26" s="182"/>
    </row>
    <row r="27" spans="2:16" x14ac:dyDescent="0.3">
      <c r="B27" s="93"/>
      <c r="C27" s="27"/>
      <c r="D27" s="176"/>
      <c r="E27" s="177"/>
      <c r="F27" s="176"/>
      <c r="G27" s="38"/>
      <c r="H27" s="37"/>
      <c r="I27" s="37"/>
      <c r="J27" s="81">
        <f>IF(AND(F27=DropDown!$A$53,H27&gt;0),"ERROR, NO SE PERMITEN CONGRESOS AÑO 1", ((G27*H27)+(G27*I27)))</f>
        <v>0</v>
      </c>
      <c r="K27" s="94"/>
      <c r="L27" s="94"/>
      <c r="M27" s="94"/>
      <c r="N27" s="94"/>
      <c r="O27" s="96"/>
      <c r="P27" s="178">
        <f>IFERROR(SEARCH("ERROR",J27),0)</f>
        <v>0</v>
      </c>
    </row>
    <row r="28" spans="2:16" x14ac:dyDescent="0.3">
      <c r="B28" s="93"/>
      <c r="C28" s="27"/>
      <c r="D28" s="176"/>
      <c r="E28" s="177"/>
      <c r="F28" s="176"/>
      <c r="G28" s="38"/>
      <c r="H28" s="37"/>
      <c r="I28" s="37"/>
      <c r="J28" s="81">
        <f>IF(AND(F28=DropDown!$A$53,H28&gt;0),"ERROR, NO SE PERMITEN CONGRESOS AÑO 1", ((G28*H28)+(G28*I28)))</f>
        <v>0</v>
      </c>
      <c r="K28" s="94"/>
      <c r="L28" s="94"/>
      <c r="M28" s="94"/>
      <c r="N28" s="94"/>
      <c r="O28" s="96"/>
      <c r="P28" s="178">
        <f t="shared" ref="P28:P37" si="1">IFERROR(SEARCH("ERROR",J28),0)</f>
        <v>0</v>
      </c>
    </row>
    <row r="29" spans="2:16" x14ac:dyDescent="0.3">
      <c r="B29" s="93"/>
      <c r="C29" s="27"/>
      <c r="D29" s="176"/>
      <c r="E29" s="177"/>
      <c r="F29" s="176"/>
      <c r="G29" s="38"/>
      <c r="H29" s="37"/>
      <c r="I29" s="37"/>
      <c r="J29" s="81">
        <f>IF(AND(F29=DropDown!$A$53,H29&gt;0),"ERROR, NO SE PERMITEN CONGRESOS AÑO 1", ((G29*H29)+(G29*I29)))</f>
        <v>0</v>
      </c>
      <c r="K29" s="94"/>
      <c r="L29" s="94"/>
      <c r="M29" s="94"/>
      <c r="N29" s="94"/>
      <c r="O29" s="96"/>
      <c r="P29" s="178">
        <f t="shared" si="1"/>
        <v>0</v>
      </c>
    </row>
    <row r="30" spans="2:16" x14ac:dyDescent="0.3">
      <c r="B30" s="93"/>
      <c r="C30" s="27"/>
      <c r="D30" s="176"/>
      <c r="E30" s="177"/>
      <c r="F30" s="176"/>
      <c r="G30" s="38"/>
      <c r="H30" s="37"/>
      <c r="I30" s="37"/>
      <c r="J30" s="81">
        <f>IF(AND(F30=DropDown!$A$53,H30&gt;0),"ERROR, NO SE PERMITEN CONGRESOS AÑO 1", ((G30*H30)+(G30*I30)))</f>
        <v>0</v>
      </c>
      <c r="K30" s="94"/>
      <c r="L30" s="94"/>
      <c r="M30" s="94"/>
      <c r="N30" s="94"/>
      <c r="O30" s="96"/>
      <c r="P30" s="178">
        <f t="shared" si="1"/>
        <v>0</v>
      </c>
    </row>
    <row r="31" spans="2:16" x14ac:dyDescent="0.3">
      <c r="B31" s="93"/>
      <c r="C31" s="27"/>
      <c r="D31" s="176"/>
      <c r="E31" s="177"/>
      <c r="F31" s="176"/>
      <c r="G31" s="38"/>
      <c r="H31" s="37"/>
      <c r="I31" s="37"/>
      <c r="J31" s="81">
        <f>IF(AND(F31=DropDown!$A$53,H31&gt;0),"ERROR, NO SE PERMITEN CONGRESOS AÑO 1", ((G31*H31)+(G31*I31)))</f>
        <v>0</v>
      </c>
      <c r="K31" s="94"/>
      <c r="L31" s="94"/>
      <c r="M31" s="94"/>
      <c r="N31" s="94"/>
      <c r="O31" s="96"/>
      <c r="P31" s="178">
        <f t="shared" si="1"/>
        <v>0</v>
      </c>
    </row>
    <row r="32" spans="2:16" x14ac:dyDescent="0.3">
      <c r="B32" s="93"/>
      <c r="C32" s="27"/>
      <c r="D32" s="176"/>
      <c r="E32" s="177"/>
      <c r="F32" s="176"/>
      <c r="G32" s="38"/>
      <c r="H32" s="37"/>
      <c r="I32" s="37"/>
      <c r="J32" s="81">
        <f>IF(AND(F32=DropDown!$A$53,H32&gt;0),"ERROR, NO SE PERMITEN CONGRESOS AÑO 1", ((G32*H32)+(G32*I32)))</f>
        <v>0</v>
      </c>
      <c r="K32" s="94"/>
      <c r="L32" s="94"/>
      <c r="M32" s="94"/>
      <c r="N32" s="94"/>
      <c r="O32" s="96"/>
      <c r="P32" s="178">
        <f t="shared" si="1"/>
        <v>0</v>
      </c>
    </row>
    <row r="33" spans="2:16" x14ac:dyDescent="0.3">
      <c r="B33" s="93"/>
      <c r="C33" s="27"/>
      <c r="D33" s="176"/>
      <c r="E33" s="177"/>
      <c r="F33" s="176"/>
      <c r="G33" s="38"/>
      <c r="H33" s="37"/>
      <c r="I33" s="37"/>
      <c r="J33" s="81">
        <f>IF(AND(F33=DropDown!$A$53,H33&gt;0),"ERROR, NO SE PERMITEN CONGRESOS AÑO 1", ((G33*H33)+(G33*I33)))</f>
        <v>0</v>
      </c>
      <c r="K33" s="94"/>
      <c r="L33" s="94"/>
      <c r="M33" s="94"/>
      <c r="N33" s="94"/>
      <c r="O33" s="96"/>
      <c r="P33" s="178">
        <f t="shared" si="1"/>
        <v>0</v>
      </c>
    </row>
    <row r="34" spans="2:16" x14ac:dyDescent="0.3">
      <c r="B34" s="93"/>
      <c r="C34" s="27"/>
      <c r="D34" s="176"/>
      <c r="E34" s="177"/>
      <c r="F34" s="176"/>
      <c r="G34" s="38"/>
      <c r="H34" s="37"/>
      <c r="I34" s="37"/>
      <c r="J34" s="81">
        <f>IF(AND(F34=DropDown!$A$53,H34&gt;0),"ERROR, NO SE PERMITEN CONGRESOS AÑO 1", ((G34*H34)+(G34*I34)))</f>
        <v>0</v>
      </c>
      <c r="K34" s="94"/>
      <c r="L34" s="94"/>
      <c r="M34" s="94"/>
      <c r="N34" s="94"/>
      <c r="O34" s="96"/>
      <c r="P34" s="178">
        <f t="shared" si="1"/>
        <v>0</v>
      </c>
    </row>
    <row r="35" spans="2:16" x14ac:dyDescent="0.3">
      <c r="B35" s="93"/>
      <c r="C35" s="27"/>
      <c r="D35" s="176"/>
      <c r="E35" s="177"/>
      <c r="F35" s="176"/>
      <c r="G35" s="38"/>
      <c r="H35" s="37"/>
      <c r="I35" s="37"/>
      <c r="J35" s="81">
        <f>IF(AND(F35=DropDown!$A$53,H35&gt;0),"ERROR, NO SE PERMITEN CONGRESOS AÑO 1", ((G35*H35)+(G35*I35)))</f>
        <v>0</v>
      </c>
      <c r="K35" s="94"/>
      <c r="L35" s="94"/>
      <c r="M35" s="94"/>
      <c r="N35" s="94"/>
      <c r="O35" s="96"/>
      <c r="P35" s="178">
        <f t="shared" si="1"/>
        <v>0</v>
      </c>
    </row>
    <row r="36" spans="2:16" ht="14.4" thickBot="1" x14ac:dyDescent="0.35">
      <c r="B36" s="93"/>
      <c r="C36" s="186"/>
      <c r="D36" s="187"/>
      <c r="E36" s="188"/>
      <c r="F36" s="187"/>
      <c r="G36" s="189"/>
      <c r="H36" s="190"/>
      <c r="I36" s="190"/>
      <c r="J36" s="191">
        <f>IF(AND(F36=DropDown!$A$53,H36&gt;0),"ERROR, NO SE PERMITEN CONGRESOS AÑO 1", ((G36*H36)+(G36*I36)))</f>
        <v>0</v>
      </c>
      <c r="K36" s="94"/>
      <c r="L36" s="94"/>
      <c r="M36" s="94"/>
      <c r="N36" s="94"/>
      <c r="O36" s="96"/>
      <c r="P36" s="178">
        <f t="shared" si="1"/>
        <v>0</v>
      </c>
    </row>
    <row r="37" spans="2:16" ht="15" customHeight="1" thickBot="1" x14ac:dyDescent="0.35">
      <c r="B37" s="93"/>
      <c r="C37" s="242" t="s">
        <v>6</v>
      </c>
      <c r="D37" s="243"/>
      <c r="E37" s="243"/>
      <c r="F37" s="243"/>
      <c r="G37" s="243"/>
      <c r="H37" s="243"/>
      <c r="I37" s="244"/>
      <c r="J37" s="192">
        <f>IF(SUM(J27:J36)&gt;DropDown!C33,"ERROR, el valor superá el 40% del proyecto",SUM(J27:J36))</f>
        <v>0</v>
      </c>
      <c r="K37" s="94"/>
      <c r="L37" s="94"/>
      <c r="M37" s="94"/>
      <c r="N37" s="94"/>
      <c r="O37" s="96"/>
      <c r="P37" s="178">
        <f t="shared" si="1"/>
        <v>0</v>
      </c>
    </row>
    <row r="38" spans="2:16" ht="14.4" customHeight="1" x14ac:dyDescent="0.3">
      <c r="B38" s="93"/>
      <c r="C38" s="247" t="s">
        <v>148</v>
      </c>
      <c r="D38" s="248"/>
      <c r="E38" s="248"/>
      <c r="F38" s="248"/>
      <c r="G38" s="248"/>
      <c r="H38" s="248"/>
      <c r="I38" s="248"/>
      <c r="J38" s="249"/>
      <c r="K38" s="94"/>
      <c r="L38" s="94"/>
      <c r="M38" s="94"/>
      <c r="N38" s="94"/>
      <c r="O38" s="96"/>
      <c r="P38" s="181">
        <f>SUM(P27:P37)</f>
        <v>0</v>
      </c>
    </row>
    <row r="39" spans="2:16" ht="14.4" customHeight="1" x14ac:dyDescent="0.3">
      <c r="B39" s="93"/>
      <c r="C39" s="103"/>
      <c r="D39" s="103"/>
      <c r="E39" s="103"/>
      <c r="F39" s="103"/>
      <c r="G39" s="103"/>
      <c r="H39" s="103"/>
      <c r="I39" s="103"/>
      <c r="J39" s="103"/>
      <c r="K39" s="103"/>
      <c r="L39" s="94"/>
      <c r="M39" s="94"/>
      <c r="N39" s="94"/>
      <c r="O39" s="96"/>
    </row>
    <row r="40" spans="2:16" ht="14.4" customHeight="1" x14ac:dyDescent="0.3">
      <c r="B40" s="93"/>
      <c r="C40" s="103"/>
      <c r="D40" s="103"/>
      <c r="E40" s="103"/>
      <c r="F40" s="103"/>
      <c r="G40" s="103"/>
      <c r="H40" s="103"/>
      <c r="I40" s="103"/>
      <c r="J40" s="103"/>
      <c r="K40" s="103"/>
      <c r="L40" s="94"/>
      <c r="M40" s="94"/>
      <c r="N40" s="94"/>
      <c r="O40" s="96"/>
    </row>
    <row r="41" spans="2:16" ht="21.6" thickBot="1" x14ac:dyDescent="0.35">
      <c r="B41" s="93"/>
      <c r="C41" s="104" t="s">
        <v>107</v>
      </c>
      <c r="D41" s="103"/>
      <c r="E41" s="103"/>
      <c r="F41" s="103"/>
      <c r="G41" s="103"/>
      <c r="H41" s="103"/>
      <c r="I41" s="103"/>
      <c r="J41" s="103"/>
      <c r="K41" s="103"/>
      <c r="L41" s="94"/>
      <c r="M41" s="94"/>
      <c r="N41" s="94"/>
      <c r="O41" s="96"/>
    </row>
    <row r="42" spans="2:16" ht="14.4" customHeight="1" x14ac:dyDescent="0.3">
      <c r="B42" s="93"/>
      <c r="C42" s="219"/>
      <c r="D42" s="220"/>
      <c r="E42" s="220"/>
      <c r="F42" s="220"/>
      <c r="G42" s="220"/>
      <c r="H42" s="220"/>
      <c r="I42" s="220"/>
      <c r="J42" s="221"/>
      <c r="K42" s="94"/>
      <c r="L42" s="94"/>
      <c r="M42" s="94"/>
      <c r="N42" s="94"/>
      <c r="O42" s="96"/>
    </row>
    <row r="43" spans="2:16" ht="14.4" customHeight="1" x14ac:dyDescent="0.3">
      <c r="B43" s="93"/>
      <c r="C43" s="222"/>
      <c r="D43" s="223"/>
      <c r="E43" s="223"/>
      <c r="F43" s="223"/>
      <c r="G43" s="223"/>
      <c r="H43" s="223"/>
      <c r="I43" s="223"/>
      <c r="J43" s="224"/>
      <c r="K43" s="94"/>
      <c r="L43" s="94"/>
      <c r="M43" s="94"/>
      <c r="N43" s="94"/>
      <c r="O43" s="96"/>
    </row>
    <row r="44" spans="2:16" ht="14.4" customHeight="1" x14ac:dyDescent="0.3">
      <c r="B44" s="93"/>
      <c r="C44" s="222"/>
      <c r="D44" s="223"/>
      <c r="E44" s="223"/>
      <c r="F44" s="223"/>
      <c r="G44" s="223"/>
      <c r="H44" s="223"/>
      <c r="I44" s="223"/>
      <c r="J44" s="224"/>
      <c r="K44" s="94"/>
      <c r="L44" s="94"/>
      <c r="M44" s="94"/>
      <c r="N44" s="94"/>
      <c r="O44" s="96"/>
    </row>
    <row r="45" spans="2:16" ht="14.4" customHeight="1" thickBot="1" x14ac:dyDescent="0.35">
      <c r="B45" s="93"/>
      <c r="C45" s="225"/>
      <c r="D45" s="226"/>
      <c r="E45" s="226"/>
      <c r="F45" s="226"/>
      <c r="G45" s="226"/>
      <c r="H45" s="226"/>
      <c r="I45" s="226"/>
      <c r="J45" s="227"/>
      <c r="K45" s="94"/>
      <c r="L45" s="94"/>
      <c r="M45" s="94"/>
      <c r="N45" s="94"/>
      <c r="O45" s="96"/>
    </row>
    <row r="46" spans="2:16" ht="14.4" customHeight="1" x14ac:dyDescent="0.3">
      <c r="B46" s="93"/>
      <c r="C46" s="103"/>
      <c r="D46" s="103"/>
      <c r="E46" s="103"/>
      <c r="F46" s="103"/>
      <c r="G46" s="103"/>
      <c r="H46" s="103"/>
      <c r="I46" s="103"/>
      <c r="J46" s="103"/>
      <c r="K46" s="103"/>
      <c r="L46" s="94"/>
      <c r="M46" s="94"/>
      <c r="N46" s="94"/>
      <c r="O46" s="96"/>
    </row>
    <row r="47" spans="2:16" ht="14.4" customHeight="1" thickBot="1" x14ac:dyDescent="0.35">
      <c r="B47" s="105"/>
      <c r="C47" s="106"/>
      <c r="D47" s="106"/>
      <c r="E47" s="106"/>
      <c r="F47" s="106"/>
      <c r="G47" s="106"/>
      <c r="H47" s="106"/>
      <c r="I47" s="106"/>
      <c r="J47" s="106"/>
      <c r="K47" s="106"/>
      <c r="L47" s="107"/>
      <c r="M47" s="107"/>
      <c r="N47" s="107"/>
      <c r="O47" s="108"/>
    </row>
    <row r="48" spans="2:16" x14ac:dyDescent="0.3"/>
    <row r="49" spans="2:16" ht="14.4" thickBot="1" x14ac:dyDescent="0.35"/>
    <row r="50" spans="2:16" x14ac:dyDescent="0.3">
      <c r="B50" s="109"/>
      <c r="C50" s="110"/>
      <c r="D50" s="110"/>
      <c r="E50" s="110"/>
      <c r="F50" s="110"/>
      <c r="G50" s="110"/>
      <c r="H50" s="110"/>
      <c r="I50" s="110"/>
      <c r="J50" s="110"/>
      <c r="K50" s="110"/>
      <c r="L50" s="110"/>
      <c r="M50" s="110"/>
      <c r="N50" s="110"/>
      <c r="O50" s="111"/>
    </row>
    <row r="51" spans="2:16" ht="25.8" x14ac:dyDescent="0.5">
      <c r="B51" s="112"/>
      <c r="C51" s="237" t="s">
        <v>73</v>
      </c>
      <c r="D51" s="237"/>
      <c r="E51" s="113"/>
      <c r="F51" s="113"/>
      <c r="G51" s="113"/>
      <c r="H51" s="114"/>
      <c r="I51" s="114"/>
      <c r="J51" s="114"/>
      <c r="K51" s="114"/>
      <c r="L51" s="114"/>
      <c r="M51" s="114"/>
      <c r="N51" s="114"/>
      <c r="O51" s="115"/>
    </row>
    <row r="52" spans="2:16" x14ac:dyDescent="0.3">
      <c r="B52" s="112"/>
      <c r="C52" s="114"/>
      <c r="D52" s="114"/>
      <c r="E52" s="114"/>
      <c r="F52" s="114"/>
      <c r="G52" s="114"/>
      <c r="H52" s="114"/>
      <c r="I52" s="114"/>
      <c r="J52" s="114"/>
      <c r="K52" s="114"/>
      <c r="L52" s="114"/>
      <c r="M52" s="114"/>
      <c r="N52" s="114"/>
      <c r="O52" s="115"/>
    </row>
    <row r="53" spans="2:16" x14ac:dyDescent="0.3">
      <c r="B53" s="112"/>
      <c r="C53" s="114"/>
      <c r="D53" s="114"/>
      <c r="E53" s="114"/>
      <c r="F53" s="114"/>
      <c r="G53" s="114"/>
      <c r="H53" s="114"/>
      <c r="I53" s="114"/>
      <c r="J53" s="114"/>
      <c r="K53" s="114"/>
      <c r="L53" s="114"/>
      <c r="M53" s="114"/>
      <c r="N53" s="114"/>
      <c r="O53" s="115"/>
    </row>
    <row r="54" spans="2:16" ht="14.4" thickBot="1" x14ac:dyDescent="0.35">
      <c r="B54" s="112"/>
      <c r="C54" s="114"/>
      <c r="D54" s="114"/>
      <c r="E54" s="114"/>
      <c r="F54" s="114"/>
      <c r="G54" s="114"/>
      <c r="H54" s="114"/>
      <c r="I54" s="114"/>
      <c r="J54" s="114"/>
      <c r="K54" s="114"/>
      <c r="L54" s="114"/>
      <c r="M54" s="114"/>
      <c r="N54" s="114"/>
      <c r="O54" s="115"/>
    </row>
    <row r="55" spans="2:16" s="76" customFormat="1" ht="42" customHeight="1" x14ac:dyDescent="0.3">
      <c r="B55" s="116"/>
      <c r="C55" s="71" t="s">
        <v>55</v>
      </c>
      <c r="D55" s="98" t="s">
        <v>3</v>
      </c>
      <c r="E55" s="98" t="s">
        <v>116</v>
      </c>
      <c r="F55" s="98" t="s">
        <v>50</v>
      </c>
      <c r="G55" s="98" t="s">
        <v>51</v>
      </c>
      <c r="H55" s="73" t="s">
        <v>117</v>
      </c>
      <c r="I55" s="117"/>
      <c r="J55" s="117"/>
      <c r="K55" s="117"/>
      <c r="L55" s="117"/>
      <c r="M55" s="117"/>
      <c r="N55" s="117"/>
      <c r="O55" s="118"/>
      <c r="P55" s="180"/>
    </row>
    <row r="56" spans="2:16" x14ac:dyDescent="0.3">
      <c r="B56" s="112"/>
      <c r="C56" s="173"/>
      <c r="D56" s="174"/>
      <c r="E56" s="175"/>
      <c r="F56" s="174"/>
      <c r="G56" s="174"/>
      <c r="H56" s="81">
        <f t="shared" ref="H56:H75" si="2">IF(AND(C56=BLANCO,E56&lt;&gt;BLANCO),"ERROR, FALTA EL TIPO DE FUNGIBLE",
IF(C56=BLANCO,0,
IF(AND(TRIM(C56)&lt;&gt;BLANCO,TRIM(D56)=BLANCO,E56&lt;&gt;BLANCO),"ERROR, FALTA DESCRIPCIÓN",
(E56*F56)+(E56*G56))))</f>
        <v>0</v>
      </c>
      <c r="I56" s="114"/>
      <c r="J56" s="119"/>
      <c r="K56" s="119"/>
      <c r="L56" s="119"/>
      <c r="M56" s="114"/>
      <c r="N56" s="114"/>
      <c r="O56" s="115"/>
      <c r="P56" s="178">
        <f>IFERROR(SEARCH("ERROR",H56),0)</f>
        <v>0</v>
      </c>
    </row>
    <row r="57" spans="2:16" x14ac:dyDescent="0.3">
      <c r="B57" s="112"/>
      <c r="C57" s="173"/>
      <c r="D57" s="174"/>
      <c r="E57" s="175"/>
      <c r="F57" s="174"/>
      <c r="G57" s="174"/>
      <c r="H57" s="81">
        <f t="shared" si="2"/>
        <v>0</v>
      </c>
      <c r="I57" s="114"/>
      <c r="J57" s="119"/>
      <c r="K57" s="119"/>
      <c r="L57" s="119"/>
      <c r="M57" s="114"/>
      <c r="N57" s="114"/>
      <c r="O57" s="115"/>
      <c r="P57" s="178">
        <f t="shared" ref="P57:P76" si="3">IFERROR(SEARCH("ERROR",H57),0)</f>
        <v>0</v>
      </c>
    </row>
    <row r="58" spans="2:16" x14ac:dyDescent="0.3">
      <c r="B58" s="112"/>
      <c r="C58" s="173"/>
      <c r="D58" s="174"/>
      <c r="E58" s="175"/>
      <c r="F58" s="174"/>
      <c r="G58" s="174"/>
      <c r="H58" s="81">
        <f t="shared" si="2"/>
        <v>0</v>
      </c>
      <c r="I58" s="114"/>
      <c r="J58" s="119"/>
      <c r="K58" s="119"/>
      <c r="L58" s="119"/>
      <c r="M58" s="114"/>
      <c r="N58" s="114"/>
      <c r="O58" s="115"/>
      <c r="P58" s="178">
        <f t="shared" si="3"/>
        <v>0</v>
      </c>
    </row>
    <row r="59" spans="2:16" x14ac:dyDescent="0.3">
      <c r="B59" s="112"/>
      <c r="C59" s="173"/>
      <c r="D59" s="174"/>
      <c r="E59" s="175"/>
      <c r="F59" s="174"/>
      <c r="G59" s="174"/>
      <c r="H59" s="81">
        <f t="shared" si="2"/>
        <v>0</v>
      </c>
      <c r="I59" s="114"/>
      <c r="J59" s="119"/>
      <c r="K59" s="119"/>
      <c r="L59" s="119"/>
      <c r="M59" s="114"/>
      <c r="N59" s="114"/>
      <c r="O59" s="115"/>
      <c r="P59" s="178">
        <f t="shared" si="3"/>
        <v>0</v>
      </c>
    </row>
    <row r="60" spans="2:16" x14ac:dyDescent="0.3">
      <c r="B60" s="112"/>
      <c r="C60" s="173"/>
      <c r="D60" s="174"/>
      <c r="E60" s="175"/>
      <c r="F60" s="174"/>
      <c r="G60" s="174"/>
      <c r="H60" s="81">
        <f t="shared" si="2"/>
        <v>0</v>
      </c>
      <c r="I60" s="114"/>
      <c r="J60" s="119"/>
      <c r="K60" s="119"/>
      <c r="L60" s="119"/>
      <c r="M60" s="114"/>
      <c r="N60" s="114"/>
      <c r="O60" s="115"/>
      <c r="P60" s="178">
        <f t="shared" si="3"/>
        <v>0</v>
      </c>
    </row>
    <row r="61" spans="2:16" x14ac:dyDescent="0.3">
      <c r="B61" s="112"/>
      <c r="C61" s="173"/>
      <c r="D61" s="174"/>
      <c r="E61" s="175"/>
      <c r="F61" s="174"/>
      <c r="G61" s="174"/>
      <c r="H61" s="81">
        <f t="shared" si="2"/>
        <v>0</v>
      </c>
      <c r="I61" s="114"/>
      <c r="J61" s="119"/>
      <c r="K61" s="119"/>
      <c r="L61" s="119"/>
      <c r="M61" s="114"/>
      <c r="N61" s="114"/>
      <c r="O61" s="115"/>
      <c r="P61" s="178">
        <f t="shared" si="3"/>
        <v>0</v>
      </c>
    </row>
    <row r="62" spans="2:16" x14ac:dyDescent="0.3">
      <c r="B62" s="112"/>
      <c r="C62" s="173"/>
      <c r="D62" s="174"/>
      <c r="E62" s="175"/>
      <c r="F62" s="174"/>
      <c r="G62" s="174"/>
      <c r="H62" s="81">
        <f t="shared" si="2"/>
        <v>0</v>
      </c>
      <c r="I62" s="114"/>
      <c r="J62" s="119"/>
      <c r="K62" s="119"/>
      <c r="L62" s="119"/>
      <c r="M62" s="114"/>
      <c r="N62" s="114"/>
      <c r="O62" s="115"/>
      <c r="P62" s="178">
        <f t="shared" si="3"/>
        <v>0</v>
      </c>
    </row>
    <row r="63" spans="2:16" x14ac:dyDescent="0.3">
      <c r="B63" s="112"/>
      <c r="C63" s="173"/>
      <c r="D63" s="174"/>
      <c r="E63" s="175"/>
      <c r="F63" s="174"/>
      <c r="G63" s="174"/>
      <c r="H63" s="81">
        <f t="shared" si="2"/>
        <v>0</v>
      </c>
      <c r="I63" s="114"/>
      <c r="J63" s="119"/>
      <c r="K63" s="119"/>
      <c r="L63" s="119"/>
      <c r="M63" s="114"/>
      <c r="N63" s="114"/>
      <c r="O63" s="115"/>
      <c r="P63" s="178">
        <f t="shared" si="3"/>
        <v>0</v>
      </c>
    </row>
    <row r="64" spans="2:16" x14ac:dyDescent="0.3">
      <c r="B64" s="112"/>
      <c r="C64" s="173"/>
      <c r="D64" s="174"/>
      <c r="E64" s="175"/>
      <c r="F64" s="174"/>
      <c r="G64" s="174"/>
      <c r="H64" s="81">
        <f t="shared" si="2"/>
        <v>0</v>
      </c>
      <c r="I64" s="114"/>
      <c r="J64" s="119"/>
      <c r="K64" s="119"/>
      <c r="L64" s="119"/>
      <c r="M64" s="114"/>
      <c r="N64" s="114"/>
      <c r="O64" s="115"/>
      <c r="P64" s="178">
        <f t="shared" si="3"/>
        <v>0</v>
      </c>
    </row>
    <row r="65" spans="2:16" x14ac:dyDescent="0.3">
      <c r="B65" s="112"/>
      <c r="C65" s="173"/>
      <c r="D65" s="174"/>
      <c r="E65" s="175"/>
      <c r="F65" s="174"/>
      <c r="G65" s="174"/>
      <c r="H65" s="81">
        <f t="shared" si="2"/>
        <v>0</v>
      </c>
      <c r="I65" s="114"/>
      <c r="J65" s="119"/>
      <c r="K65" s="119"/>
      <c r="L65" s="119"/>
      <c r="M65" s="114"/>
      <c r="N65" s="114"/>
      <c r="O65" s="115"/>
      <c r="P65" s="178">
        <f t="shared" si="3"/>
        <v>0</v>
      </c>
    </row>
    <row r="66" spans="2:16" x14ac:dyDescent="0.3">
      <c r="B66" s="112"/>
      <c r="C66" s="27"/>
      <c r="D66" s="37"/>
      <c r="E66" s="38"/>
      <c r="F66" s="37"/>
      <c r="G66" s="39"/>
      <c r="H66" s="81">
        <f t="shared" si="2"/>
        <v>0</v>
      </c>
      <c r="I66" s="114"/>
      <c r="J66" s="119"/>
      <c r="K66" s="119"/>
      <c r="L66" s="119"/>
      <c r="M66" s="114"/>
      <c r="N66" s="114"/>
      <c r="O66" s="115"/>
      <c r="P66" s="178">
        <f t="shared" si="3"/>
        <v>0</v>
      </c>
    </row>
    <row r="67" spans="2:16" x14ac:dyDescent="0.3">
      <c r="B67" s="112"/>
      <c r="C67" s="27"/>
      <c r="D67" s="37"/>
      <c r="E67" s="38"/>
      <c r="F67" s="37"/>
      <c r="G67" s="39"/>
      <c r="H67" s="81">
        <f t="shared" si="2"/>
        <v>0</v>
      </c>
      <c r="I67" s="114"/>
      <c r="J67" s="119"/>
      <c r="K67" s="119"/>
      <c r="L67" s="119"/>
      <c r="M67" s="114"/>
      <c r="N67" s="114"/>
      <c r="O67" s="115"/>
      <c r="P67" s="178">
        <f t="shared" si="3"/>
        <v>0</v>
      </c>
    </row>
    <row r="68" spans="2:16" x14ac:dyDescent="0.3">
      <c r="B68" s="112"/>
      <c r="C68" s="27"/>
      <c r="D68" s="37"/>
      <c r="E68" s="38"/>
      <c r="F68" s="37"/>
      <c r="G68" s="39"/>
      <c r="H68" s="81">
        <f t="shared" si="2"/>
        <v>0</v>
      </c>
      <c r="I68" s="114"/>
      <c r="J68" s="119"/>
      <c r="K68" s="119"/>
      <c r="L68" s="119"/>
      <c r="M68" s="114"/>
      <c r="N68" s="114"/>
      <c r="O68" s="115"/>
      <c r="P68" s="178">
        <f t="shared" si="3"/>
        <v>0</v>
      </c>
    </row>
    <row r="69" spans="2:16" x14ac:dyDescent="0.3">
      <c r="B69" s="112"/>
      <c r="C69" s="27"/>
      <c r="D69" s="37"/>
      <c r="E69" s="38"/>
      <c r="F69" s="37"/>
      <c r="G69" s="39"/>
      <c r="H69" s="81">
        <f t="shared" si="2"/>
        <v>0</v>
      </c>
      <c r="I69" s="114"/>
      <c r="J69" s="119"/>
      <c r="K69" s="119"/>
      <c r="L69" s="119"/>
      <c r="M69" s="114"/>
      <c r="N69" s="114"/>
      <c r="O69" s="115"/>
      <c r="P69" s="178">
        <f t="shared" si="3"/>
        <v>0</v>
      </c>
    </row>
    <row r="70" spans="2:16" x14ac:dyDescent="0.3">
      <c r="B70" s="112"/>
      <c r="C70" s="27"/>
      <c r="D70" s="37"/>
      <c r="E70" s="38"/>
      <c r="F70" s="37"/>
      <c r="G70" s="39"/>
      <c r="H70" s="81">
        <f t="shared" si="2"/>
        <v>0</v>
      </c>
      <c r="I70" s="114"/>
      <c r="J70" s="119"/>
      <c r="K70" s="119"/>
      <c r="L70" s="119"/>
      <c r="M70" s="114"/>
      <c r="N70" s="114"/>
      <c r="O70" s="115"/>
      <c r="P70" s="178">
        <f t="shared" si="3"/>
        <v>0</v>
      </c>
    </row>
    <row r="71" spans="2:16" x14ac:dyDescent="0.3">
      <c r="B71" s="112"/>
      <c r="C71" s="27"/>
      <c r="D71" s="37"/>
      <c r="E71" s="38"/>
      <c r="F71" s="37"/>
      <c r="G71" s="39"/>
      <c r="H71" s="81">
        <f t="shared" si="2"/>
        <v>0</v>
      </c>
      <c r="I71" s="114"/>
      <c r="J71" s="119"/>
      <c r="K71" s="119"/>
      <c r="L71" s="119"/>
      <c r="M71" s="114"/>
      <c r="N71" s="114"/>
      <c r="O71" s="115"/>
      <c r="P71" s="178">
        <f t="shared" si="3"/>
        <v>0</v>
      </c>
    </row>
    <row r="72" spans="2:16" x14ac:dyDescent="0.3">
      <c r="B72" s="112"/>
      <c r="C72" s="27"/>
      <c r="D72" s="37"/>
      <c r="E72" s="38"/>
      <c r="F72" s="37"/>
      <c r="G72" s="39"/>
      <c r="H72" s="81">
        <f t="shared" si="2"/>
        <v>0</v>
      </c>
      <c r="I72" s="114"/>
      <c r="J72" s="119"/>
      <c r="K72" s="119"/>
      <c r="L72" s="119"/>
      <c r="M72" s="114"/>
      <c r="N72" s="114"/>
      <c r="O72" s="115"/>
      <c r="P72" s="178">
        <f t="shared" si="3"/>
        <v>0</v>
      </c>
    </row>
    <row r="73" spans="2:16" x14ac:dyDescent="0.3">
      <c r="B73" s="112"/>
      <c r="C73" s="27"/>
      <c r="D73" s="37"/>
      <c r="E73" s="38"/>
      <c r="F73" s="37"/>
      <c r="G73" s="39"/>
      <c r="H73" s="81">
        <f t="shared" si="2"/>
        <v>0</v>
      </c>
      <c r="I73" s="114"/>
      <c r="J73" s="119"/>
      <c r="K73" s="119"/>
      <c r="L73" s="119"/>
      <c r="M73" s="114"/>
      <c r="N73" s="114"/>
      <c r="O73" s="115"/>
      <c r="P73" s="178">
        <f t="shared" si="3"/>
        <v>0</v>
      </c>
    </row>
    <row r="74" spans="2:16" x14ac:dyDescent="0.3">
      <c r="B74" s="112"/>
      <c r="C74" s="27"/>
      <c r="D74" s="37"/>
      <c r="E74" s="38"/>
      <c r="F74" s="37"/>
      <c r="G74" s="39"/>
      <c r="H74" s="81">
        <f t="shared" si="2"/>
        <v>0</v>
      </c>
      <c r="I74" s="114"/>
      <c r="J74" s="119"/>
      <c r="K74" s="119"/>
      <c r="L74" s="119"/>
      <c r="M74" s="114"/>
      <c r="N74" s="114"/>
      <c r="O74" s="115"/>
      <c r="P74" s="178">
        <f t="shared" si="3"/>
        <v>0</v>
      </c>
    </row>
    <row r="75" spans="2:16" ht="14.4" thickBot="1" x14ac:dyDescent="0.35">
      <c r="B75" s="112"/>
      <c r="C75" s="28"/>
      <c r="D75" s="40"/>
      <c r="E75" s="41"/>
      <c r="F75" s="40"/>
      <c r="G75" s="42"/>
      <c r="H75" s="81">
        <f t="shared" si="2"/>
        <v>0</v>
      </c>
      <c r="I75" s="114"/>
      <c r="J75" s="119"/>
      <c r="K75" s="119"/>
      <c r="L75" s="119"/>
      <c r="M75" s="114"/>
      <c r="N75" s="114"/>
      <c r="O75" s="115"/>
      <c r="P75" s="178">
        <f t="shared" si="3"/>
        <v>0</v>
      </c>
    </row>
    <row r="76" spans="2:16" ht="15" customHeight="1" thickBot="1" x14ac:dyDescent="0.35">
      <c r="B76" s="112"/>
      <c r="C76" s="242" t="s">
        <v>6</v>
      </c>
      <c r="D76" s="243"/>
      <c r="E76" s="243"/>
      <c r="F76" s="243"/>
      <c r="G76" s="244"/>
      <c r="H76" s="192">
        <f>SUM(H56:H75)</f>
        <v>0</v>
      </c>
      <c r="I76" s="114"/>
      <c r="J76" s="119"/>
      <c r="K76" s="119"/>
      <c r="L76" s="114"/>
      <c r="M76" s="114"/>
      <c r="N76" s="114"/>
      <c r="O76" s="115"/>
      <c r="P76" s="178">
        <f t="shared" si="3"/>
        <v>0</v>
      </c>
    </row>
    <row r="77" spans="2:16" ht="15.6" x14ac:dyDescent="0.3">
      <c r="B77" s="112"/>
      <c r="C77" s="120" t="s">
        <v>148</v>
      </c>
      <c r="D77" s="121"/>
      <c r="E77" s="121"/>
      <c r="F77" s="121"/>
      <c r="G77" s="121"/>
      <c r="H77" s="122"/>
      <c r="I77" s="114"/>
      <c r="J77" s="114"/>
      <c r="K77" s="114"/>
      <c r="L77" s="114"/>
      <c r="M77" s="114"/>
      <c r="N77" s="114"/>
      <c r="O77" s="115"/>
      <c r="P77" s="181">
        <f>SUM(P56:P76)</f>
        <v>0</v>
      </c>
    </row>
    <row r="78" spans="2:16" x14ac:dyDescent="0.3">
      <c r="B78" s="112"/>
      <c r="C78" s="123"/>
      <c r="D78" s="123"/>
      <c r="E78" s="123"/>
      <c r="F78" s="123"/>
      <c r="G78" s="123"/>
      <c r="H78" s="123"/>
      <c r="I78" s="123"/>
      <c r="J78" s="114"/>
      <c r="K78" s="114"/>
      <c r="L78" s="114"/>
      <c r="M78" s="114"/>
      <c r="N78" s="114"/>
      <c r="O78" s="115"/>
    </row>
    <row r="79" spans="2:16" ht="16.2" customHeight="1" x14ac:dyDescent="0.3">
      <c r="B79" s="112"/>
      <c r="C79" s="124"/>
      <c r="D79" s="124"/>
      <c r="E79" s="125"/>
      <c r="F79" s="125"/>
      <c r="G79" s="126"/>
      <c r="H79" s="114"/>
      <c r="I79" s="114"/>
      <c r="J79" s="114"/>
      <c r="K79" s="114"/>
      <c r="L79" s="114"/>
      <c r="M79" s="114"/>
      <c r="N79" s="114"/>
      <c r="O79" s="115"/>
    </row>
    <row r="80" spans="2:16" ht="21.6" thickBot="1" x14ac:dyDescent="0.35">
      <c r="B80" s="112"/>
      <c r="C80" s="104" t="s">
        <v>107</v>
      </c>
      <c r="D80" s="123"/>
      <c r="E80" s="123"/>
      <c r="F80" s="123"/>
      <c r="G80" s="123"/>
      <c r="H80" s="123"/>
      <c r="I80" s="123"/>
      <c r="J80" s="123"/>
      <c r="K80" s="123"/>
      <c r="L80" s="114"/>
      <c r="M80" s="114"/>
      <c r="N80" s="114"/>
      <c r="O80" s="115"/>
    </row>
    <row r="81" spans="2:16" ht="14.4" customHeight="1" x14ac:dyDescent="0.3">
      <c r="B81" s="112"/>
      <c r="C81" s="228"/>
      <c r="D81" s="229"/>
      <c r="E81" s="229"/>
      <c r="F81" s="229"/>
      <c r="G81" s="229"/>
      <c r="H81" s="230"/>
      <c r="I81" s="114"/>
      <c r="J81" s="114"/>
      <c r="K81" s="114"/>
      <c r="L81" s="114"/>
      <c r="M81" s="114"/>
      <c r="N81" s="114"/>
      <c r="O81" s="115"/>
    </row>
    <row r="82" spans="2:16" ht="14.4" customHeight="1" x14ac:dyDescent="0.3">
      <c r="B82" s="112"/>
      <c r="C82" s="231"/>
      <c r="D82" s="232"/>
      <c r="E82" s="232"/>
      <c r="F82" s="232"/>
      <c r="G82" s="232"/>
      <c r="H82" s="233"/>
      <c r="I82" s="114"/>
      <c r="J82" s="114"/>
      <c r="K82" s="114"/>
      <c r="L82" s="114"/>
      <c r="M82" s="114"/>
      <c r="N82" s="114"/>
      <c r="O82" s="115"/>
    </row>
    <row r="83" spans="2:16" ht="14.4" customHeight="1" x14ac:dyDescent="0.3">
      <c r="B83" s="112"/>
      <c r="C83" s="231"/>
      <c r="D83" s="232"/>
      <c r="E83" s="232"/>
      <c r="F83" s="232"/>
      <c r="G83" s="232"/>
      <c r="H83" s="233"/>
      <c r="I83" s="114"/>
      <c r="J83" s="114"/>
      <c r="K83" s="114"/>
      <c r="L83" s="114"/>
      <c r="M83" s="114"/>
      <c r="N83" s="114"/>
      <c r="O83" s="115"/>
    </row>
    <row r="84" spans="2:16" ht="14.4" customHeight="1" thickBot="1" x14ac:dyDescent="0.35">
      <c r="B84" s="112"/>
      <c r="C84" s="234"/>
      <c r="D84" s="235"/>
      <c r="E84" s="235"/>
      <c r="F84" s="235"/>
      <c r="G84" s="235"/>
      <c r="H84" s="236"/>
      <c r="I84" s="114"/>
      <c r="J84" s="114"/>
      <c r="K84" s="114"/>
      <c r="L84" s="114"/>
      <c r="M84" s="114"/>
      <c r="N84" s="114"/>
      <c r="O84" s="115"/>
    </row>
    <row r="85" spans="2:16" x14ac:dyDescent="0.3">
      <c r="B85" s="112"/>
      <c r="C85" s="114"/>
      <c r="D85" s="114"/>
      <c r="E85" s="114"/>
      <c r="F85" s="114"/>
      <c r="G85" s="114"/>
      <c r="H85" s="114"/>
      <c r="I85" s="114"/>
      <c r="J85" s="114"/>
      <c r="K85" s="114"/>
      <c r="L85" s="114"/>
      <c r="M85" s="114"/>
      <c r="N85" s="114"/>
      <c r="O85" s="115"/>
    </row>
    <row r="86" spans="2:16" ht="14.4" thickBot="1" x14ac:dyDescent="0.35">
      <c r="B86" s="127"/>
      <c r="C86" s="128"/>
      <c r="D86" s="128"/>
      <c r="E86" s="128"/>
      <c r="F86" s="128"/>
      <c r="G86" s="129"/>
      <c r="H86" s="130"/>
      <c r="I86" s="130"/>
      <c r="J86" s="130"/>
      <c r="K86" s="130"/>
      <c r="L86" s="130"/>
      <c r="M86" s="130"/>
      <c r="N86" s="130"/>
      <c r="O86" s="131"/>
    </row>
    <row r="87" spans="2:16" x14ac:dyDescent="0.3">
      <c r="B87" s="69"/>
      <c r="C87" s="132"/>
      <c r="D87" s="132"/>
      <c r="E87" s="132"/>
      <c r="F87" s="132"/>
      <c r="G87" s="133"/>
      <c r="H87" s="69"/>
      <c r="I87" s="69"/>
      <c r="J87" s="69"/>
      <c r="K87" s="69"/>
      <c r="L87" s="69"/>
      <c r="M87" s="69"/>
      <c r="N87" s="69"/>
      <c r="O87" s="69"/>
    </row>
    <row r="88" spans="2:16" ht="14.4" thickBot="1" x14ac:dyDescent="0.35">
      <c r="B88" s="69"/>
      <c r="C88" s="132"/>
      <c r="D88" s="132"/>
      <c r="E88" s="132"/>
      <c r="F88" s="132"/>
      <c r="G88" s="133"/>
      <c r="H88" s="69"/>
      <c r="I88" s="69"/>
      <c r="J88" s="69"/>
      <c r="K88" s="69"/>
      <c r="L88" s="69"/>
      <c r="M88" s="69"/>
      <c r="N88" s="69"/>
      <c r="O88" s="69"/>
    </row>
    <row r="89" spans="2:16" x14ac:dyDescent="0.3">
      <c r="B89" s="134"/>
      <c r="C89" s="135"/>
      <c r="D89" s="135"/>
      <c r="E89" s="135"/>
      <c r="F89" s="135"/>
      <c r="G89" s="136"/>
      <c r="H89" s="137"/>
      <c r="I89" s="137"/>
      <c r="J89" s="137"/>
      <c r="K89" s="137"/>
      <c r="L89" s="137"/>
      <c r="M89" s="137"/>
      <c r="N89" s="137"/>
      <c r="O89" s="138"/>
    </row>
    <row r="90" spans="2:16" ht="25.8" x14ac:dyDescent="0.5">
      <c r="B90" s="139"/>
      <c r="C90" s="238" t="s">
        <v>5</v>
      </c>
      <c r="D90" s="238"/>
      <c r="E90" s="140"/>
      <c r="F90" s="140"/>
      <c r="G90" s="140"/>
      <c r="H90" s="140"/>
      <c r="I90" s="140"/>
      <c r="J90" s="140"/>
      <c r="K90" s="140"/>
      <c r="L90" s="141"/>
      <c r="M90" s="141"/>
      <c r="N90" s="141"/>
      <c r="O90" s="142"/>
    </row>
    <row r="91" spans="2:16" x14ac:dyDescent="0.3">
      <c r="B91" s="139"/>
      <c r="C91" s="141" t="s">
        <v>120</v>
      </c>
      <c r="D91" s="141"/>
      <c r="E91" s="141"/>
      <c r="F91" s="141"/>
      <c r="G91" s="141"/>
      <c r="H91" s="141"/>
      <c r="I91" s="141"/>
      <c r="J91" s="141"/>
      <c r="K91" s="141"/>
      <c r="L91" s="141"/>
      <c r="M91" s="141"/>
      <c r="N91" s="141"/>
      <c r="O91" s="142"/>
    </row>
    <row r="92" spans="2:16" x14ac:dyDescent="0.3">
      <c r="B92" s="139"/>
      <c r="C92" s="141"/>
      <c r="D92" s="141"/>
      <c r="E92" s="141"/>
      <c r="F92" s="141"/>
      <c r="G92" s="141"/>
      <c r="H92" s="141"/>
      <c r="I92" s="141"/>
      <c r="J92" s="141"/>
      <c r="K92" s="141"/>
      <c r="L92" s="141"/>
      <c r="M92" s="141"/>
      <c r="N92" s="141"/>
      <c r="O92" s="142"/>
    </row>
    <row r="93" spans="2:16" ht="14.4" thickBot="1" x14ac:dyDescent="0.35">
      <c r="B93" s="139"/>
      <c r="C93" s="141"/>
      <c r="D93" s="141"/>
      <c r="E93" s="141"/>
      <c r="F93" s="141"/>
      <c r="G93" s="141"/>
      <c r="H93" s="141"/>
      <c r="I93" s="141"/>
      <c r="J93" s="141"/>
      <c r="K93" s="141"/>
      <c r="L93" s="141"/>
      <c r="M93" s="141"/>
      <c r="N93" s="141"/>
      <c r="O93" s="142"/>
    </row>
    <row r="94" spans="2:16" s="76" customFormat="1" ht="42" customHeight="1" x14ac:dyDescent="0.3">
      <c r="B94" s="143"/>
      <c r="C94" s="144" t="s">
        <v>7</v>
      </c>
      <c r="D94" s="72" t="s">
        <v>3</v>
      </c>
      <c r="E94" s="145" t="s">
        <v>116</v>
      </c>
      <c r="F94" s="72" t="s">
        <v>4</v>
      </c>
      <c r="G94" s="146" t="s">
        <v>117</v>
      </c>
      <c r="H94" s="147"/>
      <c r="I94" s="147"/>
      <c r="J94" s="147"/>
      <c r="K94" s="147"/>
      <c r="L94" s="147"/>
      <c r="M94" s="147"/>
      <c r="N94" s="147"/>
      <c r="O94" s="148"/>
      <c r="P94" s="180"/>
    </row>
    <row r="95" spans="2:16" x14ac:dyDescent="0.3">
      <c r="B95" s="139"/>
      <c r="C95" s="171"/>
      <c r="D95" s="172"/>
      <c r="E95" s="38"/>
      <c r="F95" s="37"/>
      <c r="G95" s="81">
        <f>IF(AND(TRIM(D95)=BLANCO,E95&gt;0),"ERROR, FALTA DESCRIPCIÓN",
IF(E95&gt;DropDown!$G$2,"ERROR, VALOR DEL EQUIPO SUPERIOR A $1.500",PRODUCT(IF(F95=BLANCO,0,F95),E95)))</f>
        <v>0</v>
      </c>
      <c r="H95" s="141"/>
      <c r="I95" s="141"/>
      <c r="J95" s="141"/>
      <c r="K95" s="141"/>
      <c r="L95" s="141"/>
      <c r="M95" s="141"/>
      <c r="N95" s="141"/>
      <c r="O95" s="142"/>
      <c r="P95" s="178">
        <f>IFERROR(SEARCH("ERROR",G95),0)</f>
        <v>0</v>
      </c>
    </row>
    <row r="96" spans="2:16" x14ac:dyDescent="0.3">
      <c r="B96" s="139"/>
      <c r="C96" s="171"/>
      <c r="D96" s="172"/>
      <c r="E96" s="38"/>
      <c r="F96" s="37"/>
      <c r="G96" s="81">
        <f>IF(AND(TRIM(D96)=BLANCO,E96&gt;0),"ERROR, FALTA DESCRIPCIÓN",
IF(E96&gt;DropDown!$G$2,"ERROR, VALOR DEL EQUIPO SUPERIOR A $1.500",PRODUCT(IF(F96=BLANCO,0,F96),E96)))</f>
        <v>0</v>
      </c>
      <c r="H96" s="141"/>
      <c r="I96" s="141"/>
      <c r="J96" s="141"/>
      <c r="K96" s="141"/>
      <c r="L96" s="141"/>
      <c r="M96" s="141"/>
      <c r="N96" s="141"/>
      <c r="O96" s="142"/>
      <c r="P96" s="178">
        <f t="shared" ref="P96:P98" si="4">IFERROR(SEARCH("ERROR",G96),0)</f>
        <v>0</v>
      </c>
    </row>
    <row r="97" spans="2:16" ht="14.4" thickBot="1" x14ac:dyDescent="0.35">
      <c r="B97" s="139"/>
      <c r="C97" s="193"/>
      <c r="D97" s="194"/>
      <c r="E97" s="189"/>
      <c r="F97" s="190"/>
      <c r="G97" s="191">
        <f>IF(AND(TRIM(D97)=BLANCO,E97&gt;0),"ERROR, FALTA DESCRIPCIÓN",
IF(E97&gt;DropDown!$G$2,"ERROR, VALOR DEL EQUIPO SUPERIOR A $1.500",PRODUCT(IF(F97=BLANCO,0,F97),E97)))</f>
        <v>0</v>
      </c>
      <c r="H97" s="141"/>
      <c r="I97" s="141"/>
      <c r="J97" s="141"/>
      <c r="K97" s="141"/>
      <c r="L97" s="141"/>
      <c r="M97" s="141"/>
      <c r="N97" s="141"/>
      <c r="O97" s="142"/>
      <c r="P97" s="178">
        <f t="shared" si="4"/>
        <v>0</v>
      </c>
    </row>
    <row r="98" spans="2:16" ht="15" customHeight="1" thickBot="1" x14ac:dyDescent="0.35">
      <c r="B98" s="139"/>
      <c r="C98" s="242" t="s">
        <v>6</v>
      </c>
      <c r="D98" s="243"/>
      <c r="E98" s="243"/>
      <c r="F98" s="244"/>
      <c r="G98" s="192">
        <f>SUM(G95:G97)</f>
        <v>0</v>
      </c>
      <c r="H98" s="141"/>
      <c r="I98" s="141"/>
      <c r="J98" s="141"/>
      <c r="K98" s="141"/>
      <c r="L98" s="141"/>
      <c r="M98" s="141"/>
      <c r="N98" s="141"/>
      <c r="O98" s="142"/>
      <c r="P98" s="178">
        <f t="shared" si="4"/>
        <v>0</v>
      </c>
    </row>
    <row r="99" spans="2:16" ht="15.6" x14ac:dyDescent="0.3">
      <c r="B99" s="139"/>
      <c r="C99" s="141"/>
      <c r="D99" s="141"/>
      <c r="E99" s="141"/>
      <c r="F99" s="141"/>
      <c r="G99" s="141"/>
      <c r="H99" s="141"/>
      <c r="I99" s="141"/>
      <c r="J99" s="141"/>
      <c r="K99" s="141"/>
      <c r="L99" s="141"/>
      <c r="M99" s="141"/>
      <c r="N99" s="141"/>
      <c r="O99" s="142"/>
      <c r="P99" s="181">
        <f>SUM(P95:P98)</f>
        <v>0</v>
      </c>
    </row>
    <row r="100" spans="2:16" x14ac:dyDescent="0.3">
      <c r="B100" s="139"/>
      <c r="C100" s="141"/>
      <c r="D100" s="141"/>
      <c r="E100" s="141"/>
      <c r="F100" s="141"/>
      <c r="G100" s="141"/>
      <c r="H100" s="141"/>
      <c r="I100" s="141"/>
      <c r="J100" s="141"/>
      <c r="K100" s="141"/>
      <c r="L100" s="141"/>
      <c r="M100" s="141"/>
      <c r="N100" s="141"/>
      <c r="O100" s="142"/>
    </row>
    <row r="101" spans="2:16" ht="21.6" thickBot="1" x14ac:dyDescent="0.35">
      <c r="B101" s="139"/>
      <c r="C101" s="104" t="s">
        <v>107</v>
      </c>
      <c r="D101" s="140"/>
      <c r="E101" s="140"/>
      <c r="F101" s="140"/>
      <c r="G101" s="140"/>
      <c r="H101" s="141"/>
      <c r="I101" s="141"/>
      <c r="J101" s="141"/>
      <c r="K101" s="141"/>
      <c r="L101" s="141"/>
      <c r="M101" s="141"/>
      <c r="N101" s="141"/>
      <c r="O101" s="142"/>
    </row>
    <row r="102" spans="2:16" ht="15" customHeight="1" x14ac:dyDescent="0.3">
      <c r="B102" s="139"/>
      <c r="C102" s="228"/>
      <c r="D102" s="229"/>
      <c r="E102" s="229"/>
      <c r="F102" s="229"/>
      <c r="G102" s="230"/>
      <c r="H102" s="141"/>
      <c r="I102" s="141"/>
      <c r="J102" s="141"/>
      <c r="K102" s="141"/>
      <c r="L102" s="141"/>
      <c r="M102" s="141"/>
      <c r="N102" s="141"/>
      <c r="O102" s="142"/>
    </row>
    <row r="103" spans="2:16" ht="15" customHeight="1" x14ac:dyDescent="0.3">
      <c r="B103" s="139"/>
      <c r="C103" s="231"/>
      <c r="D103" s="232"/>
      <c r="E103" s="232"/>
      <c r="F103" s="232"/>
      <c r="G103" s="233"/>
      <c r="H103" s="141"/>
      <c r="I103" s="141"/>
      <c r="J103" s="141"/>
      <c r="K103" s="141"/>
      <c r="L103" s="141"/>
      <c r="M103" s="141"/>
      <c r="N103" s="141"/>
      <c r="O103" s="142"/>
    </row>
    <row r="104" spans="2:16" ht="15" customHeight="1" x14ac:dyDescent="0.3">
      <c r="B104" s="139"/>
      <c r="C104" s="231"/>
      <c r="D104" s="232"/>
      <c r="E104" s="232"/>
      <c r="F104" s="232"/>
      <c r="G104" s="233"/>
      <c r="H104" s="141"/>
      <c r="I104" s="141"/>
      <c r="J104" s="141"/>
      <c r="K104" s="141"/>
      <c r="L104" s="141"/>
      <c r="M104" s="141"/>
      <c r="N104" s="141"/>
      <c r="O104" s="142"/>
    </row>
    <row r="105" spans="2:16" ht="15.75" customHeight="1" thickBot="1" x14ac:dyDescent="0.35">
      <c r="B105" s="139"/>
      <c r="C105" s="234"/>
      <c r="D105" s="235"/>
      <c r="E105" s="235"/>
      <c r="F105" s="235"/>
      <c r="G105" s="236"/>
      <c r="H105" s="141"/>
      <c r="I105" s="141"/>
      <c r="J105" s="141"/>
      <c r="K105" s="141"/>
      <c r="L105" s="141"/>
      <c r="M105" s="141"/>
      <c r="N105" s="141"/>
      <c r="O105" s="142"/>
    </row>
    <row r="106" spans="2:16" x14ac:dyDescent="0.3">
      <c r="B106" s="139"/>
      <c r="C106" s="141"/>
      <c r="D106" s="141"/>
      <c r="E106" s="141"/>
      <c r="F106" s="141"/>
      <c r="G106" s="141"/>
      <c r="H106" s="141"/>
      <c r="I106" s="141"/>
      <c r="J106" s="141"/>
      <c r="K106" s="141"/>
      <c r="L106" s="141"/>
      <c r="M106" s="141"/>
      <c r="N106" s="141"/>
      <c r="O106" s="142"/>
    </row>
    <row r="107" spans="2:16" ht="14.4" thickBot="1" x14ac:dyDescent="0.35">
      <c r="B107" s="149"/>
      <c r="C107" s="150"/>
      <c r="D107" s="150"/>
      <c r="E107" s="150"/>
      <c r="F107" s="150"/>
      <c r="G107" s="150"/>
      <c r="H107" s="150"/>
      <c r="I107" s="150"/>
      <c r="J107" s="150"/>
      <c r="K107" s="150"/>
      <c r="L107" s="150"/>
      <c r="M107" s="150"/>
      <c r="N107" s="150"/>
      <c r="O107" s="151"/>
    </row>
    <row r="108" spans="2:16" x14ac:dyDescent="0.3"/>
    <row r="109" spans="2:16" x14ac:dyDescent="0.3"/>
    <row r="110" spans="2:16" x14ac:dyDescent="0.3"/>
    <row r="111" spans="2:16" ht="25.8" x14ac:dyDescent="0.5">
      <c r="D111" s="239" t="s">
        <v>114</v>
      </c>
      <c r="E111" s="239"/>
    </row>
    <row r="112" spans="2:16" x14ac:dyDescent="0.3"/>
    <row r="113" spans="4:14" ht="14.4" thickBot="1" x14ac:dyDescent="0.35"/>
    <row r="114" spans="4:14" ht="32.4" x14ac:dyDescent="0.3">
      <c r="D114" s="217" t="s">
        <v>108</v>
      </c>
      <c r="E114" s="218"/>
      <c r="F114" s="203" t="s">
        <v>109</v>
      </c>
      <c r="G114" s="203" t="s">
        <v>110</v>
      </c>
      <c r="H114" s="152" t="s">
        <v>111</v>
      </c>
      <c r="I114" s="178"/>
      <c r="J114" s="178"/>
      <c r="K114" s="178"/>
      <c r="L114" s="180" t="s">
        <v>121</v>
      </c>
      <c r="M114" s="178"/>
      <c r="N114" s="178"/>
    </row>
    <row r="115" spans="4:14" ht="15" customHeight="1" x14ac:dyDescent="0.3">
      <c r="D115" s="240" t="s">
        <v>112</v>
      </c>
      <c r="E115" s="241"/>
      <c r="F115" s="153">
        <f>IF(L115&gt;0,"ERROR",
(G8*H8)+(G9*H9)+(G10*H10)+(G13*H13))</f>
        <v>0</v>
      </c>
      <c r="G115" s="153">
        <f>IF(L115&gt;0,"Revisar",
(I8*J8)+(I9*J9)+(I10*J10)+(I13*J13))</f>
        <v>0</v>
      </c>
      <c r="H115" s="154">
        <f>IF(L115&gt;0,"Tabla",
SUM(F115:G115))</f>
        <v>0</v>
      </c>
      <c r="I115" s="178"/>
      <c r="J115" s="178" t="s">
        <v>112</v>
      </c>
      <c r="K115" s="178"/>
      <c r="L115" s="180">
        <f>IF(P15&gt;0,1,0)</f>
        <v>0</v>
      </c>
      <c r="M115" s="178"/>
      <c r="N115" s="178"/>
    </row>
    <row r="116" spans="4:14" ht="16.2" x14ac:dyDescent="0.3">
      <c r="D116" s="240" t="s">
        <v>115</v>
      </c>
      <c r="E116" s="241"/>
      <c r="F116" s="155">
        <f>IF(L116&gt;0,"ERROR",
(G27*H27)+(G28*H28)+(G29*H29)+(G30*H30)+(G31*H31)+(G32*H32)+(G33*H33)+(G34*H34)+(G35*H35)+(G36*H36))</f>
        <v>0</v>
      </c>
      <c r="G116" s="155">
        <f>IF(L116&gt;0,"Revisar",
(G27*I27)+(G28*I28)+(G29*I29)+(G30*I30)+(G31*I31)+(G32*I32)+(G33*I33)+(G34*I34)+(G35*I35)+(G36*I36))</f>
        <v>0</v>
      </c>
      <c r="H116" s="156">
        <f>IF(L116&gt;0,"Tabla",
SUM(F116:G116))</f>
        <v>0</v>
      </c>
      <c r="I116" s="178"/>
      <c r="J116" s="178" t="s">
        <v>115</v>
      </c>
      <c r="K116" s="178"/>
      <c r="L116" s="180">
        <f>IF(P38&gt;0,1,0)</f>
        <v>0</v>
      </c>
      <c r="M116" s="178"/>
      <c r="N116" s="178"/>
    </row>
    <row r="117" spans="4:14" ht="15" customHeight="1" x14ac:dyDescent="0.3">
      <c r="D117" s="240" t="s">
        <v>113</v>
      </c>
      <c r="E117" s="241"/>
      <c r="F117" s="157">
        <f>IF(L117&gt;0,"ERROR",
(E56*F56)+(E57*F57)+(E58*F58)+(E59*F59)+(E60*F60)+(E61*F61)+(E62*F62)+(E63*F63)+(E64*F64)+(E65*F65)+(E66*F66)+(E67*F67)+(E68*F68)+(E69*F69)+(E70*F70)+(E71*F71)+(E72*F72)+(E73*F73)+(E74*F74)+(E75*F75))</f>
        <v>0</v>
      </c>
      <c r="G117" s="157">
        <f>IF(L117&gt;0,"Revisar",
(E56*G56)+(E57*G57)+(E58*G58)+(E59*G59)+(E60*G60)+(E61*G61)+(E62*G62)+(E63*G63)+(E64*G64)+(E65*G65)+(E66*G66)+(E67*G67)+(E68*G68)+(E69*G69)+(E70*G70)+(E71*G71)+(E72*G72)+(E73*G73)+(E74*G74)+(E75*G75))</f>
        <v>0</v>
      </c>
      <c r="H117" s="158">
        <f>IF(L117&gt;0,"Tabla",
SUM(F117:G117))</f>
        <v>0</v>
      </c>
      <c r="I117" s="178"/>
      <c r="J117" s="178" t="s">
        <v>113</v>
      </c>
      <c r="K117" s="178"/>
      <c r="L117" s="180">
        <f>IF(P77&gt;0,1,0)</f>
        <v>0</v>
      </c>
      <c r="M117" s="178"/>
      <c r="N117" s="178"/>
    </row>
    <row r="118" spans="4:14" ht="16.2" x14ac:dyDescent="0.3">
      <c r="D118" s="240" t="s">
        <v>119</v>
      </c>
      <c r="E118" s="241"/>
      <c r="F118" s="159">
        <f>IF(L118&gt;0,"ERROR",
(E95*F95)+(E96*F96)+(E97*F97))</f>
        <v>0</v>
      </c>
      <c r="G118" s="159">
        <f>IF(L118&gt;0,"Revisar",0)</f>
        <v>0</v>
      </c>
      <c r="H118" s="160">
        <f>IF(L118&gt;0,"Tabla",
SUM(F118:G118))</f>
        <v>0</v>
      </c>
      <c r="I118" s="178"/>
      <c r="J118" s="178" t="s">
        <v>119</v>
      </c>
      <c r="K118" s="178"/>
      <c r="L118" s="180">
        <f>IF(P99&gt;0,1,0)</f>
        <v>0</v>
      </c>
      <c r="M118" s="178"/>
      <c r="N118" s="178"/>
    </row>
    <row r="119" spans="4:14" ht="15.75" customHeight="1" thickBot="1" x14ac:dyDescent="0.35">
      <c r="D119" s="215" t="s">
        <v>6</v>
      </c>
      <c r="E119" s="216"/>
      <c r="F119" s="161">
        <f>SUM(F115:F118)</f>
        <v>0</v>
      </c>
      <c r="G119" s="161">
        <f>SUM(G115:G118)</f>
        <v>0</v>
      </c>
      <c r="H119" s="162">
        <f>SUM(H115:H118)</f>
        <v>0</v>
      </c>
      <c r="I119" s="178"/>
      <c r="J119" s="178"/>
      <c r="K119" s="178"/>
      <c r="L119" s="178"/>
      <c r="M119" s="178"/>
      <c r="N119" s="178"/>
    </row>
    <row r="120" spans="4:14" x14ac:dyDescent="0.3">
      <c r="I120" s="178"/>
      <c r="J120" s="178"/>
      <c r="K120" s="178"/>
      <c r="L120" s="178"/>
      <c r="M120" s="178"/>
      <c r="N120" s="178"/>
    </row>
    <row r="121" spans="4:14" ht="15" customHeight="1" x14ac:dyDescent="0.3">
      <c r="I121" s="178"/>
      <c r="J121" s="178"/>
      <c r="K121" s="178"/>
      <c r="L121" s="178"/>
      <c r="M121" s="178"/>
      <c r="N121" s="178"/>
    </row>
    <row r="122" spans="4:14" x14ac:dyDescent="0.3">
      <c r="I122" s="178"/>
      <c r="J122" s="178"/>
      <c r="K122" s="178"/>
      <c r="L122" s="178"/>
      <c r="M122" s="178"/>
      <c r="N122" s="178"/>
    </row>
    <row r="123" spans="4:14" x14ac:dyDescent="0.3"/>
    <row r="124" spans="4:14" x14ac:dyDescent="0.3"/>
    <row r="125" spans="4:14" x14ac:dyDescent="0.3"/>
    <row r="129" x14ac:dyDescent="0.3"/>
    <row r="130" x14ac:dyDescent="0.3"/>
    <row r="135" x14ac:dyDescent="0.3"/>
    <row r="136" x14ac:dyDescent="0.3"/>
  </sheetData>
  <sheetProtection algorithmName="SHA-512" hashValue="vWUULv28O67WCZm+SP9aVPWAXMncynlu7AKknq2ksomDXcjDbNKyAoz6Y4ZO+++glHFj5hOpNSNnvaH87r0wKQ==" saltValue="dO32jh3lVlMMvq/BeLC9hA==" spinCount="100000" sheet="1" selectLockedCells="1"/>
  <mergeCells count="19">
    <mergeCell ref="C3:D3"/>
    <mergeCell ref="C21:D21"/>
    <mergeCell ref="C14:J14"/>
    <mergeCell ref="C37:I37"/>
    <mergeCell ref="C38:J38"/>
    <mergeCell ref="D119:E119"/>
    <mergeCell ref="D114:E114"/>
    <mergeCell ref="C42:J45"/>
    <mergeCell ref="C102:G105"/>
    <mergeCell ref="C51:D51"/>
    <mergeCell ref="C90:D90"/>
    <mergeCell ref="C81:H84"/>
    <mergeCell ref="D111:E111"/>
    <mergeCell ref="D115:E115"/>
    <mergeCell ref="D116:E116"/>
    <mergeCell ref="D117:E117"/>
    <mergeCell ref="D118:E118"/>
    <mergeCell ref="C76:G76"/>
    <mergeCell ref="C98:F98"/>
  </mergeCells>
  <phoneticPr fontId="17" type="noConversion"/>
  <conditionalFormatting sqref="K8:K14">
    <cfRule type="containsText" dxfId="32" priority="23" operator="containsText" text="ERROR">
      <formula>NOT(ISERROR(SEARCH("ERROR",K8)))</formula>
    </cfRule>
  </conditionalFormatting>
  <conditionalFormatting sqref="E95:E97">
    <cfRule type="cellIs" dxfId="31" priority="22" operator="greaterThan">
      <formula>0</formula>
    </cfRule>
  </conditionalFormatting>
  <conditionalFormatting sqref="G95:G97">
    <cfRule type="containsText" dxfId="30" priority="19" operator="containsText" text="ERROR">
      <formula>NOT(ISERROR(SEARCH("ERROR",G95)))</formula>
    </cfRule>
  </conditionalFormatting>
  <conditionalFormatting sqref="G98">
    <cfRule type="containsText" dxfId="29" priority="17" operator="containsText" text="ERROR">
      <formula>NOT(ISERROR(SEARCH("ERROR",G98)))</formula>
    </cfRule>
    <cfRule type="cellIs" dxfId="28" priority="18" operator="greaterThan">
      <formula>0</formula>
    </cfRule>
  </conditionalFormatting>
  <conditionalFormatting sqref="H56:H75">
    <cfRule type="containsText" dxfId="27" priority="13" operator="containsText" text="ERROR">
      <formula>NOT(ISERROR(SEARCH("ERROR",H56)))</formula>
    </cfRule>
  </conditionalFormatting>
  <conditionalFormatting sqref="J27:J36">
    <cfRule type="containsText" dxfId="26" priority="11" operator="containsText" text="ERROR">
      <formula>NOT(ISERROR(SEARCH("ERROR",J27)))</formula>
    </cfRule>
  </conditionalFormatting>
  <conditionalFormatting sqref="J37">
    <cfRule type="containsText" dxfId="25" priority="7" operator="containsText" text="ERROR">
      <formula>NOT(ISERROR(SEARCH("ERROR",J37)))</formula>
    </cfRule>
    <cfRule type="cellIs" dxfId="24" priority="8" operator="greaterThan">
      <formula>0</formula>
    </cfRule>
  </conditionalFormatting>
  <conditionalFormatting sqref="H76">
    <cfRule type="containsText" dxfId="23" priority="5" operator="containsText" text="ERROR">
      <formula>NOT(ISERROR(SEARCH("ERROR",H76)))</formula>
    </cfRule>
    <cfRule type="cellIs" dxfId="22" priority="6" operator="greaterThan">
      <formula>0</formula>
    </cfRule>
  </conditionalFormatting>
  <conditionalFormatting sqref="F115:H119">
    <cfRule type="containsText" dxfId="21" priority="4" operator="containsText" text="ERROR">
      <formula>NOT(ISERROR(SEARCH("ERROR",F115)))</formula>
    </cfRule>
  </conditionalFormatting>
  <conditionalFormatting sqref="F115:F119">
    <cfRule type="containsText" dxfId="20" priority="3" operator="containsText" text="ERROR">
      <formula>NOT(ISERROR(SEARCH("ERROR",F115)))</formula>
    </cfRule>
  </conditionalFormatting>
  <conditionalFormatting sqref="G115:G119">
    <cfRule type="containsText" dxfId="19" priority="2" operator="containsText" text="Revisar">
      <formula>NOT(ISERROR(SEARCH("Revisar",G115)))</formula>
    </cfRule>
  </conditionalFormatting>
  <conditionalFormatting sqref="H115:H119">
    <cfRule type="containsText" dxfId="18" priority="1" operator="containsText" text="Tabla">
      <formula>NOT(ISERROR(SEARCH("Tabla",H115)))</formula>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ellIs" priority="21" operator="greaterThan" id="{6E35A152-C4D7-4C37-899B-54E2C55497E1}">
            <xm:f>DropDown!$G$2</xm:f>
            <x14:dxf>
              <font>
                <color rgb="FF9C0006"/>
              </font>
              <fill>
                <patternFill>
                  <bgColor rgb="FFFFC7CE"/>
                </patternFill>
              </fill>
            </x14:dxf>
          </x14:cfRule>
          <xm:sqref>E95:E97</xm:sqref>
        </x14:conditionalFormatting>
        <x14:conditionalFormatting xmlns:xm="http://schemas.microsoft.com/office/excel/2006/main">
          <x14:cfRule type="cellIs" priority="15" operator="greaterThan" id="{D9C50A40-AE81-4042-B227-7861D4B40BA8}">
            <xm:f>DropDown!$B$13</xm:f>
            <x14:dxf>
              <font>
                <color rgb="FF9C0006"/>
              </font>
              <fill>
                <patternFill>
                  <bgColor rgb="FFFFC7CE"/>
                </patternFill>
              </fill>
            </x14:dxf>
          </x14:cfRule>
          <xm:sqref>H8:H13 J8:J13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1000000}">
          <x14:formula1>
            <xm:f>DropDown!$A$2</xm:f>
          </x14:formula1>
          <xm:sqref>E8:E13</xm:sqref>
        </x14:dataValidation>
        <x14:dataValidation type="list" allowBlank="1" showInputMessage="1" showErrorMessage="1" xr:uid="{00000000-0002-0000-0200-000000000000}">
          <x14:formula1>
            <xm:f>DropDown!$A$7:$A$11</xm:f>
          </x14:formula1>
          <xm:sqref>C8:C13</xm:sqref>
        </x14:dataValidation>
        <x14:dataValidation type="list" allowBlank="1" showInputMessage="1" showErrorMessage="1" xr:uid="{D5FFC083-3E4E-45DA-B8D9-874077E56C3B}">
          <x14:formula1>
            <xm:f>DropDown!$A$34:$A$37</xm:f>
          </x14:formula1>
          <xm:sqref>C27:C36</xm:sqref>
        </x14:dataValidation>
        <x14:dataValidation type="list" allowBlank="1" showInputMessage="1" showErrorMessage="1" xr:uid="{BB098901-6C36-4C6C-BBC4-4DBB97500F31}">
          <x14:formula1>
            <xm:f>DropDown!$A$40:$A$41</xm:f>
          </x14:formula1>
          <xm:sqref>D27:D36</xm:sqref>
        </x14:dataValidation>
        <x14:dataValidation type="list" allowBlank="1" showInputMessage="1" showErrorMessage="1" xr:uid="{00000000-0002-0000-0200-000002000000}">
          <x14:formula1>
            <xm:f>DropDown!$A$17:$A$31</xm:f>
          </x14:formula1>
          <xm:sqref>C56:C75</xm:sqref>
        </x14:dataValidation>
        <x14:dataValidation type="list" allowBlank="1" showInputMessage="1" showErrorMessage="1" xr:uid="{145D2287-9318-4764-BD53-D5429EB36186}">
          <x14:formula1>
            <xm:f>DropDown!$A$44:$A$50</xm:f>
          </x14:formula1>
          <xm:sqref>E27:E36</xm:sqref>
        </x14:dataValidation>
        <x14:dataValidation type="list" allowBlank="1" showInputMessage="1" showErrorMessage="1" xr:uid="{6E87DCFB-0848-44A0-B666-B21DC10C3467}">
          <x14:formula1>
            <xm:f>DropDown!$A$53:$A$56</xm:f>
          </x14:formula1>
          <xm:sqref>F27:F36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BCC89-6C3A-408C-A2D1-89FE7C87F95F}">
  <dimension ref="A1:P135"/>
  <sheetViews>
    <sheetView zoomScale="85" zoomScaleNormal="85" workbookViewId="0">
      <selection activeCell="D7" sqref="D7"/>
    </sheetView>
  </sheetViews>
  <sheetFormatPr baseColWidth="10" defaultColWidth="0" defaultRowHeight="13.95" customHeight="1" zeroHeight="1" x14ac:dyDescent="0.3"/>
  <cols>
    <col min="1" max="1" width="6.6640625" style="62" customWidth="1"/>
    <col min="2" max="2" width="2.88671875" style="62" customWidth="1"/>
    <col min="3" max="3" width="23.5546875" style="62" customWidth="1"/>
    <col min="4" max="4" width="26.33203125" style="62" customWidth="1"/>
    <col min="5" max="5" width="18.33203125" style="62" customWidth="1"/>
    <col min="6" max="10" width="20.5546875" style="62" customWidth="1"/>
    <col min="11" max="15" width="11.5546875" style="62" customWidth="1"/>
    <col min="16" max="16" width="11.5546875" style="178" customWidth="1"/>
    <col min="17" max="16384" width="11.5546875" style="62" hidden="1"/>
  </cols>
  <sheetData>
    <row r="1" spans="2:16" ht="187.5" customHeight="1" thickBot="1" x14ac:dyDescent="0.35"/>
    <row r="2" spans="2:16" ht="12.75" customHeight="1" x14ac:dyDescent="0.3">
      <c r="B2" s="63"/>
      <c r="C2" s="64"/>
      <c r="D2" s="64"/>
      <c r="E2" s="64"/>
      <c r="F2" s="64"/>
      <c r="G2" s="64"/>
      <c r="H2" s="64"/>
      <c r="I2" s="64"/>
      <c r="J2" s="64"/>
      <c r="K2" s="64"/>
      <c r="L2" s="64"/>
      <c r="M2" s="64"/>
      <c r="N2" s="64"/>
      <c r="O2" s="65"/>
    </row>
    <row r="3" spans="2:16" s="69" customFormat="1" ht="25.8" x14ac:dyDescent="0.5">
      <c r="B3" s="66"/>
      <c r="C3" s="245" t="s">
        <v>11</v>
      </c>
      <c r="D3" s="245"/>
      <c r="E3" s="67"/>
      <c r="F3" s="67"/>
      <c r="G3" s="67"/>
      <c r="H3" s="67"/>
      <c r="I3" s="67"/>
      <c r="J3" s="67"/>
      <c r="K3" s="67"/>
      <c r="L3" s="67"/>
      <c r="M3" s="67"/>
      <c r="N3" s="67"/>
      <c r="O3" s="68"/>
      <c r="P3" s="179"/>
    </row>
    <row r="4" spans="2:16" ht="13.8" x14ac:dyDescent="0.3">
      <c r="B4" s="66"/>
      <c r="C4" s="67" t="s">
        <v>149</v>
      </c>
      <c r="D4" s="67"/>
      <c r="E4" s="67"/>
      <c r="F4" s="67"/>
      <c r="G4" s="67"/>
      <c r="H4" s="67"/>
      <c r="I4" s="67"/>
      <c r="J4" s="67"/>
      <c r="K4" s="67"/>
      <c r="L4" s="67"/>
      <c r="M4" s="67"/>
      <c r="N4" s="67"/>
      <c r="O4" s="68"/>
    </row>
    <row r="5" spans="2:16" ht="14.4" thickBot="1" x14ac:dyDescent="0.35">
      <c r="B5" s="66"/>
      <c r="C5" s="67" t="s">
        <v>150</v>
      </c>
      <c r="D5" s="67"/>
      <c r="E5" s="67"/>
      <c r="F5" s="67"/>
      <c r="G5" s="67"/>
      <c r="H5" s="67"/>
      <c r="I5" s="67"/>
      <c r="J5" s="67"/>
      <c r="K5" s="67"/>
      <c r="L5" s="67"/>
      <c r="M5" s="67"/>
      <c r="N5" s="67"/>
      <c r="O5" s="68"/>
    </row>
    <row r="6" spans="2:16" s="76" customFormat="1" ht="42" customHeight="1" x14ac:dyDescent="0.3">
      <c r="B6" s="70"/>
      <c r="C6" s="71" t="s">
        <v>56</v>
      </c>
      <c r="D6" s="72" t="s">
        <v>8</v>
      </c>
      <c r="E6" s="72" t="s">
        <v>47</v>
      </c>
      <c r="F6" s="72" t="s">
        <v>10</v>
      </c>
      <c r="G6" s="72" t="s">
        <v>98</v>
      </c>
      <c r="H6" s="72" t="s">
        <v>46</v>
      </c>
      <c r="I6" s="72" t="s">
        <v>118</v>
      </c>
      <c r="J6" s="72" t="s">
        <v>45</v>
      </c>
      <c r="K6" s="73" t="s">
        <v>100</v>
      </c>
      <c r="L6" s="74"/>
      <c r="M6" s="74"/>
      <c r="N6" s="74"/>
      <c r="O6" s="75"/>
      <c r="P6" s="180"/>
    </row>
    <row r="7" spans="2:16" ht="13.8" x14ac:dyDescent="0.3">
      <c r="B7" s="66"/>
      <c r="C7" s="77" t="s">
        <v>33</v>
      </c>
      <c r="D7" s="33"/>
      <c r="E7" s="78" t="s">
        <v>2</v>
      </c>
      <c r="F7" s="250"/>
      <c r="G7" s="79" t="s">
        <v>34</v>
      </c>
      <c r="H7" s="79" t="s">
        <v>34</v>
      </c>
      <c r="I7" s="79" t="s">
        <v>34</v>
      </c>
      <c r="J7" s="79" t="s">
        <v>34</v>
      </c>
      <c r="K7" s="80" t="s">
        <v>34</v>
      </c>
      <c r="L7" s="67"/>
      <c r="M7" s="67"/>
      <c r="N7" s="67"/>
      <c r="O7" s="68"/>
    </row>
    <row r="8" spans="2:16" ht="13.8" x14ac:dyDescent="0.3">
      <c r="B8" s="66"/>
      <c r="C8" s="25"/>
      <c r="D8" s="33"/>
      <c r="E8" s="26"/>
      <c r="F8" s="34"/>
      <c r="G8" s="35"/>
      <c r="H8" s="36"/>
      <c r="I8" s="35"/>
      <c r="J8" s="36"/>
      <c r="K8" s="81">
        <f>IF(AND(C8=DropDown!$A$7,OR(G8&gt;0,I8&gt;0)),"ERROR, CO-INVESTIGADOR(A) CON SUELDO",
IF(OR((G8*H8)&gt;=1200,(I8*J8)&gt;=1200),"ERROR, MONTO MÁXIMO ANUAL SUPERADO",
IF(OR(H8&gt;DropDown!$B$13,J8&gt;DropDown!$B$13),"ERROR, CANTIDAD DE MESES EXCEDE EL MÁXIMO",
SUM((G8*H8),(I8*J8)))))</f>
        <v>0</v>
      </c>
      <c r="L8" s="67"/>
      <c r="M8" s="67"/>
      <c r="N8" s="67"/>
      <c r="O8" s="68"/>
      <c r="P8" s="178">
        <f>IFERROR(SEARCH("ERROR",K8),0)</f>
        <v>0</v>
      </c>
    </row>
    <row r="9" spans="2:16" ht="13.8" x14ac:dyDescent="0.3">
      <c r="B9" s="66"/>
      <c r="C9" s="25"/>
      <c r="D9" s="33"/>
      <c r="E9" s="26"/>
      <c r="F9" s="34"/>
      <c r="G9" s="35"/>
      <c r="H9" s="36"/>
      <c r="I9" s="35"/>
      <c r="J9" s="36"/>
      <c r="K9" s="81">
        <f>IF(AND(C9=DropDown!$A$7,OR(G9&gt;0,I9&gt;0)),"ERROR, CO-INVESTIGADOR(A) CON SUELDO",
IF(OR((G9*H9)&gt;=1200,(I9*J9)&gt;=1200),"ERROR, MONTO MÁXIMO ANUAL SUPERADO",
IF(OR(H9&gt;DropDown!$B$13,J9&gt;DropDown!$B$13),"ERROR, CANTIDAD DE MESES EXCEDE EL MÁXIMO",
SUM((G9*H9),(I9*J9)))))</f>
        <v>0</v>
      </c>
      <c r="L9" s="67"/>
      <c r="M9" s="67"/>
      <c r="N9" s="67"/>
      <c r="O9" s="68"/>
      <c r="P9" s="178">
        <f t="shared" ref="P9:P14" si="0">IFERROR(SEARCH("ERROR",K9),0)</f>
        <v>0</v>
      </c>
    </row>
    <row r="10" spans="2:16" ht="13.8" x14ac:dyDescent="0.3">
      <c r="B10" s="66"/>
      <c r="C10" s="25"/>
      <c r="D10" s="33"/>
      <c r="E10" s="26"/>
      <c r="F10" s="34"/>
      <c r="G10" s="35"/>
      <c r="H10" s="36"/>
      <c r="I10" s="35"/>
      <c r="J10" s="36"/>
      <c r="K10" s="81">
        <f>IF(AND(C10=DropDown!$A$7,OR(G10&gt;0,I10&gt;0)),"ERROR, CO-INVESTIGADOR(A) CON SUELDO",
IF(OR((G10*H10)&gt;=1200,(I10*J10)&gt;=1200),"ERROR, MONTO MÁXIMO ANUAL SUPERADO",
IF(OR(H10&gt;DropDown!$B$13,J10&gt;DropDown!$B$13),"ERROR, CANTIDAD DE MESES EXCEDE EL MÁXIMO",
SUM((G10*H10),(I10*J10)))))</f>
        <v>0</v>
      </c>
      <c r="L10" s="67"/>
      <c r="M10" s="67"/>
      <c r="N10" s="67"/>
      <c r="O10" s="68"/>
      <c r="P10" s="178">
        <f t="shared" si="0"/>
        <v>0</v>
      </c>
    </row>
    <row r="11" spans="2:16" ht="13.8" x14ac:dyDescent="0.3">
      <c r="B11" s="66"/>
      <c r="C11" s="195"/>
      <c r="D11" s="196"/>
      <c r="E11" s="197"/>
      <c r="F11" s="198"/>
      <c r="G11" s="199"/>
      <c r="H11" s="200"/>
      <c r="I11" s="199"/>
      <c r="J11" s="200"/>
      <c r="K11" s="81">
        <f>IF(AND(C11=DropDown!$A$7,OR(G11&gt;0,I11&gt;0)),"ERROR, CO-INVESTIGADOR(A) CON SUELDO",
IF(OR((G11*H11)&gt;=1200,(I11*J11)&gt;=1200),"ERROR, MONTO MÁXIMO ANUAL SUPERADO",
IF(OR(H11&gt;DropDown!$B$13,J11&gt;DropDown!$B$13),"ERROR, CANTIDAD DE MESES EXCEDE EL MÁXIMO",
SUM((G11*H11),(I11*J11)))))</f>
        <v>0</v>
      </c>
      <c r="L11" s="67"/>
      <c r="M11" s="67"/>
      <c r="N11" s="67"/>
      <c r="O11" s="68"/>
      <c r="P11" s="178">
        <f t="shared" si="0"/>
        <v>0</v>
      </c>
    </row>
    <row r="12" spans="2:16" ht="13.8" x14ac:dyDescent="0.3">
      <c r="B12" s="66"/>
      <c r="C12" s="195"/>
      <c r="D12" s="196"/>
      <c r="E12" s="197"/>
      <c r="F12" s="198"/>
      <c r="G12" s="199"/>
      <c r="H12" s="200"/>
      <c r="I12" s="199"/>
      <c r="J12" s="200"/>
      <c r="K12" s="81">
        <f>IF(AND(C12=DropDown!$A$7,OR(G12&gt;0,I12&gt;0)),"ERROR, CO-INVESTIGADOR(A) CON SUELDO",
IF(OR((G12*H12)&gt;=1200,(I12*J12)&gt;=1200),"ERROR, MONTO MÁXIMO ANUAL SUPERADO",
IF(OR(H12&gt;DropDown!$B$13,J12&gt;DropDown!$B$13),"ERROR, CANTIDAD DE MESES EXCEDE EL MÁXIMO",
SUM((G12*H12),(I12*J12)))))</f>
        <v>0</v>
      </c>
      <c r="L12" s="67"/>
      <c r="M12" s="67"/>
      <c r="N12" s="67"/>
      <c r="O12" s="68"/>
      <c r="P12" s="178">
        <f t="shared" si="0"/>
        <v>0</v>
      </c>
    </row>
    <row r="13" spans="2:16" ht="14.4" thickBot="1" x14ac:dyDescent="0.35">
      <c r="B13" s="66"/>
      <c r="C13" s="195"/>
      <c r="D13" s="196"/>
      <c r="E13" s="197"/>
      <c r="F13" s="198"/>
      <c r="G13" s="199"/>
      <c r="H13" s="200"/>
      <c r="I13" s="199"/>
      <c r="J13" s="200"/>
      <c r="K13" s="81">
        <f>IF(AND(C13=DropDown!$A$7,OR(G13&gt;0,I13&gt;0)),"ERROR, CO-INVESTIGADOR(A) CON SUELDO",
IF(OR((G13*H13)&gt;=1200,(I13*J13)&gt;=1200),"ERROR, MONTO MÁXIMO ANUAL SUPERADO",
IF(OR(H13&gt;DropDown!$B$13,J13&gt;DropDown!$B$13),"ERROR, CANTIDAD DE MESES EXCEDE EL MÁXIMO",
SUM((G13*H13),(I13*J13)))))</f>
        <v>0</v>
      </c>
      <c r="L13" s="67"/>
      <c r="M13" s="67"/>
      <c r="N13" s="67"/>
      <c r="O13" s="68"/>
      <c r="P13" s="178">
        <f t="shared" si="0"/>
        <v>0</v>
      </c>
    </row>
    <row r="14" spans="2:16" ht="14.4" thickBot="1" x14ac:dyDescent="0.35">
      <c r="B14" s="66"/>
      <c r="C14" s="242" t="s">
        <v>6</v>
      </c>
      <c r="D14" s="243"/>
      <c r="E14" s="243"/>
      <c r="F14" s="243"/>
      <c r="G14" s="243"/>
      <c r="H14" s="243"/>
      <c r="I14" s="243"/>
      <c r="J14" s="244"/>
      <c r="K14" s="192">
        <f>IF(SUM(K8:K13)&gt;DropDown!E8,"ERROR, Montos superan el 40%",SUM(K8:K13))</f>
        <v>0</v>
      </c>
      <c r="L14" s="67"/>
      <c r="M14" s="67"/>
      <c r="N14" s="67"/>
      <c r="O14" s="68"/>
      <c r="P14" s="178">
        <f t="shared" si="0"/>
        <v>0</v>
      </c>
    </row>
    <row r="15" spans="2:16" ht="15.6" x14ac:dyDescent="0.3">
      <c r="B15" s="66"/>
      <c r="C15" s="82" t="s">
        <v>48</v>
      </c>
      <c r="D15" s="83"/>
      <c r="E15" s="83"/>
      <c r="F15" s="83"/>
      <c r="G15" s="83"/>
      <c r="H15" s="83"/>
      <c r="I15" s="83"/>
      <c r="J15" s="83"/>
      <c r="K15" s="84"/>
      <c r="L15" s="67"/>
      <c r="M15" s="67"/>
      <c r="N15" s="67"/>
      <c r="O15" s="68"/>
      <c r="P15" s="181">
        <f>SUM(P8:P14)</f>
        <v>0</v>
      </c>
    </row>
    <row r="16" spans="2:16" ht="13.8" x14ac:dyDescent="0.3">
      <c r="B16" s="66"/>
      <c r="C16" s="85"/>
      <c r="D16" s="85"/>
      <c r="E16" s="85"/>
      <c r="F16" s="85"/>
      <c r="G16" s="85"/>
      <c r="H16" s="85"/>
      <c r="I16" s="85"/>
      <c r="J16" s="85"/>
      <c r="K16" s="85"/>
      <c r="L16" s="67"/>
      <c r="M16" s="67"/>
      <c r="N16" s="67"/>
      <c r="O16" s="68"/>
    </row>
    <row r="17" spans="2:16" ht="14.4" thickBot="1" x14ac:dyDescent="0.35">
      <c r="B17" s="86"/>
      <c r="C17" s="87"/>
      <c r="D17" s="87"/>
      <c r="E17" s="87"/>
      <c r="F17" s="87"/>
      <c r="G17" s="87"/>
      <c r="H17" s="87"/>
      <c r="I17" s="87"/>
      <c r="J17" s="87"/>
      <c r="K17" s="87"/>
      <c r="L17" s="88"/>
      <c r="M17" s="88"/>
      <c r="N17" s="88"/>
      <c r="O17" s="89"/>
    </row>
    <row r="18" spans="2:16" ht="13.8" x14ac:dyDescent="0.3"/>
    <row r="19" spans="2:16" ht="14.4" thickBot="1" x14ac:dyDescent="0.35"/>
    <row r="20" spans="2:16" ht="13.8" x14ac:dyDescent="0.3">
      <c r="B20" s="90"/>
      <c r="C20" s="91"/>
      <c r="D20" s="91"/>
      <c r="E20" s="91"/>
      <c r="F20" s="91"/>
      <c r="G20" s="91"/>
      <c r="H20" s="91"/>
      <c r="I20" s="91"/>
      <c r="J20" s="91"/>
      <c r="K20" s="91"/>
      <c r="L20" s="91"/>
      <c r="M20" s="91"/>
      <c r="N20" s="91"/>
      <c r="O20" s="92"/>
    </row>
    <row r="21" spans="2:16" ht="25.8" x14ac:dyDescent="0.5">
      <c r="B21" s="93"/>
      <c r="C21" s="246" t="s">
        <v>57</v>
      </c>
      <c r="D21" s="246"/>
      <c r="E21" s="94"/>
      <c r="F21" s="94"/>
      <c r="G21" s="95"/>
      <c r="H21" s="95"/>
      <c r="I21" s="94"/>
      <c r="J21" s="94"/>
      <c r="K21" s="94"/>
      <c r="L21" s="94"/>
      <c r="M21" s="94"/>
      <c r="N21" s="94"/>
      <c r="O21" s="96"/>
    </row>
    <row r="22" spans="2:16" ht="13.8" x14ac:dyDescent="0.3">
      <c r="B22" s="93"/>
      <c r="C22" s="94" t="s">
        <v>67</v>
      </c>
      <c r="D22" s="94"/>
      <c r="E22" s="94"/>
      <c r="F22" s="94"/>
      <c r="G22" s="94"/>
      <c r="H22" s="94"/>
      <c r="I22" s="94"/>
      <c r="J22" s="94"/>
      <c r="K22" s="94"/>
      <c r="L22" s="94"/>
      <c r="M22" s="94"/>
      <c r="N22" s="94"/>
      <c r="O22" s="96"/>
    </row>
    <row r="23" spans="2:16" ht="13.8" x14ac:dyDescent="0.3">
      <c r="B23" s="93"/>
      <c r="C23" s="94" t="s">
        <v>59</v>
      </c>
      <c r="D23" s="94"/>
      <c r="E23" s="94"/>
      <c r="F23" s="94"/>
      <c r="G23" s="94"/>
      <c r="H23" s="94"/>
      <c r="I23" s="94"/>
      <c r="J23" s="94"/>
      <c r="K23" s="94"/>
      <c r="L23" s="94"/>
      <c r="M23" s="94"/>
      <c r="N23" s="94"/>
      <c r="O23" s="96"/>
    </row>
    <row r="24" spans="2:16" ht="13.8" x14ac:dyDescent="0.3">
      <c r="B24" s="93"/>
      <c r="C24" s="94" t="s">
        <v>61</v>
      </c>
      <c r="D24" s="94"/>
      <c r="E24" s="94"/>
      <c r="F24" s="94"/>
      <c r="G24" s="94"/>
      <c r="H24" s="94"/>
      <c r="I24" s="94"/>
      <c r="J24" s="94"/>
      <c r="K24" s="94"/>
      <c r="L24" s="94"/>
      <c r="M24" s="94"/>
      <c r="N24" s="94"/>
      <c r="O24" s="96"/>
    </row>
    <row r="25" spans="2:16" ht="14.4" thickBot="1" x14ac:dyDescent="0.35">
      <c r="B25" s="93"/>
      <c r="C25" s="94" t="s">
        <v>152</v>
      </c>
      <c r="D25" s="94"/>
      <c r="E25" s="94"/>
      <c r="F25" s="94"/>
      <c r="G25" s="94"/>
      <c r="H25" s="94"/>
      <c r="I25" s="94"/>
      <c r="J25" s="94"/>
      <c r="K25" s="94"/>
      <c r="L25" s="94"/>
      <c r="M25" s="94"/>
      <c r="N25" s="94"/>
      <c r="O25" s="96"/>
    </row>
    <row r="26" spans="2:16" s="102" customFormat="1" ht="41.4" x14ac:dyDescent="0.3">
      <c r="B26" s="97"/>
      <c r="C26" s="71" t="s">
        <v>68</v>
      </c>
      <c r="D26" s="98" t="s">
        <v>49</v>
      </c>
      <c r="E26" s="99" t="s">
        <v>83</v>
      </c>
      <c r="F26" s="98" t="s">
        <v>54</v>
      </c>
      <c r="G26" s="72" t="s">
        <v>99</v>
      </c>
      <c r="H26" s="72" t="s">
        <v>52</v>
      </c>
      <c r="I26" s="72" t="s">
        <v>53</v>
      </c>
      <c r="J26" s="73" t="s">
        <v>117</v>
      </c>
      <c r="K26" s="100"/>
      <c r="L26" s="100"/>
      <c r="M26" s="100"/>
      <c r="N26" s="100"/>
      <c r="O26" s="101"/>
      <c r="P26" s="182"/>
    </row>
    <row r="27" spans="2:16" ht="13.8" x14ac:dyDescent="0.3">
      <c r="B27" s="93"/>
      <c r="C27" s="27"/>
      <c r="D27" s="176"/>
      <c r="E27" s="177"/>
      <c r="F27" s="176"/>
      <c r="G27" s="38"/>
      <c r="H27" s="37"/>
      <c r="I27" s="37"/>
      <c r="J27" s="81">
        <f>IF(AND(F27=DropDown!$A$53,H27&gt;0),"ERROR, NO SE PERMITEN CONGRESOS AÑO 1", ((G27*H27)+(G27*I27)))</f>
        <v>0</v>
      </c>
      <c r="K27" s="94"/>
      <c r="L27" s="94"/>
      <c r="M27" s="94"/>
      <c r="N27" s="94"/>
      <c r="O27" s="96"/>
      <c r="P27" s="178">
        <f>IFERROR(SEARCH("ERROR",J27),0)</f>
        <v>0</v>
      </c>
    </row>
    <row r="28" spans="2:16" ht="13.8" x14ac:dyDescent="0.3">
      <c r="B28" s="93"/>
      <c r="C28" s="27"/>
      <c r="D28" s="176"/>
      <c r="E28" s="177"/>
      <c r="F28" s="176"/>
      <c r="G28" s="38"/>
      <c r="H28" s="37"/>
      <c r="I28" s="37"/>
      <c r="J28" s="81">
        <f>IF(AND(F28=DropDown!$A$53,H28&gt;0),"ERROR, NO SE PERMITEN CONGRESOS AÑO 1", ((G28*H28)+(G28*I28)))</f>
        <v>0</v>
      </c>
      <c r="K28" s="94"/>
      <c r="L28" s="94"/>
      <c r="M28" s="94"/>
      <c r="N28" s="94"/>
      <c r="O28" s="96"/>
      <c r="P28" s="178">
        <f t="shared" ref="P28:P37" si="1">IFERROR(SEARCH("ERROR",J28),0)</f>
        <v>0</v>
      </c>
    </row>
    <row r="29" spans="2:16" ht="13.8" x14ac:dyDescent="0.3">
      <c r="B29" s="93"/>
      <c r="C29" s="27"/>
      <c r="D29" s="176"/>
      <c r="E29" s="177"/>
      <c r="F29" s="176"/>
      <c r="G29" s="38"/>
      <c r="H29" s="37"/>
      <c r="I29" s="37"/>
      <c r="J29" s="81">
        <f>IF(AND(F29=DropDown!$A$53,H29&gt;0),"ERROR, NO SE PERMITEN CONGRESOS AÑO 1", ((G29*H29)+(G29*I29)))</f>
        <v>0</v>
      </c>
      <c r="K29" s="94"/>
      <c r="L29" s="94"/>
      <c r="M29" s="94"/>
      <c r="N29" s="94"/>
      <c r="O29" s="96"/>
      <c r="P29" s="178">
        <f t="shared" si="1"/>
        <v>0</v>
      </c>
    </row>
    <row r="30" spans="2:16" ht="13.8" x14ac:dyDescent="0.3">
      <c r="B30" s="93"/>
      <c r="C30" s="27"/>
      <c r="D30" s="176"/>
      <c r="E30" s="177"/>
      <c r="F30" s="176"/>
      <c r="G30" s="38"/>
      <c r="H30" s="37"/>
      <c r="I30" s="37"/>
      <c r="J30" s="81">
        <f>IF(AND(F30=DropDown!$A$53,H30&gt;0),"ERROR, NO SE PERMITEN CONGRESOS AÑO 1", ((G30*H30)+(G30*I30)))</f>
        <v>0</v>
      </c>
      <c r="K30" s="94"/>
      <c r="L30" s="94"/>
      <c r="M30" s="94"/>
      <c r="N30" s="94"/>
      <c r="O30" s="96"/>
      <c r="P30" s="178">
        <f t="shared" si="1"/>
        <v>0</v>
      </c>
    </row>
    <row r="31" spans="2:16" ht="13.8" x14ac:dyDescent="0.3">
      <c r="B31" s="93"/>
      <c r="C31" s="27"/>
      <c r="D31" s="176"/>
      <c r="E31" s="177"/>
      <c r="F31" s="176"/>
      <c r="G31" s="38"/>
      <c r="H31" s="37"/>
      <c r="I31" s="37"/>
      <c r="J31" s="81">
        <f>IF(AND(F31=DropDown!$A$53,H31&gt;0),"ERROR, NO SE PERMITEN CONGRESOS AÑO 1", ((G31*H31)+(G31*I31)))</f>
        <v>0</v>
      </c>
      <c r="K31" s="94"/>
      <c r="L31" s="94"/>
      <c r="M31" s="94"/>
      <c r="N31" s="94"/>
      <c r="O31" s="96"/>
      <c r="P31" s="178">
        <f t="shared" si="1"/>
        <v>0</v>
      </c>
    </row>
    <row r="32" spans="2:16" ht="13.8" x14ac:dyDescent="0.3">
      <c r="B32" s="93"/>
      <c r="C32" s="27"/>
      <c r="D32" s="176"/>
      <c r="E32" s="177"/>
      <c r="F32" s="176"/>
      <c r="G32" s="38"/>
      <c r="H32" s="37"/>
      <c r="I32" s="37"/>
      <c r="J32" s="81">
        <f>IF(AND(F32=DropDown!$A$53,H32&gt;0),"ERROR, NO SE PERMITEN CONGRESOS AÑO 1", ((G32*H32)+(G32*I32)))</f>
        <v>0</v>
      </c>
      <c r="K32" s="94"/>
      <c r="L32" s="94"/>
      <c r="M32" s="94"/>
      <c r="N32" s="94"/>
      <c r="O32" s="96"/>
      <c r="P32" s="178">
        <f t="shared" si="1"/>
        <v>0</v>
      </c>
    </row>
    <row r="33" spans="2:16" ht="13.8" x14ac:dyDescent="0.3">
      <c r="B33" s="93"/>
      <c r="C33" s="27"/>
      <c r="D33" s="176"/>
      <c r="E33" s="177"/>
      <c r="F33" s="176"/>
      <c r="G33" s="38"/>
      <c r="H33" s="37"/>
      <c r="I33" s="37"/>
      <c r="J33" s="81">
        <f>IF(AND(F33=DropDown!$A$53,H33&gt;0),"ERROR, NO SE PERMITEN CONGRESOS AÑO 1", ((G33*H33)+(G33*I33)))</f>
        <v>0</v>
      </c>
      <c r="K33" s="94"/>
      <c r="L33" s="94"/>
      <c r="M33" s="94"/>
      <c r="N33" s="94"/>
      <c r="O33" s="96"/>
      <c r="P33" s="178">
        <f t="shared" si="1"/>
        <v>0</v>
      </c>
    </row>
    <row r="34" spans="2:16" ht="13.8" x14ac:dyDescent="0.3">
      <c r="B34" s="93"/>
      <c r="C34" s="27"/>
      <c r="D34" s="176"/>
      <c r="E34" s="177"/>
      <c r="F34" s="176"/>
      <c r="G34" s="38"/>
      <c r="H34" s="37"/>
      <c r="I34" s="37"/>
      <c r="J34" s="81">
        <f>IF(AND(F34=DropDown!$A$53,H34&gt;0),"ERROR, NO SE PERMITEN CONGRESOS AÑO 1", ((G34*H34)+(G34*I34)))</f>
        <v>0</v>
      </c>
      <c r="K34" s="94"/>
      <c r="L34" s="94"/>
      <c r="M34" s="94"/>
      <c r="N34" s="94"/>
      <c r="O34" s="96"/>
      <c r="P34" s="178">
        <f t="shared" si="1"/>
        <v>0</v>
      </c>
    </row>
    <row r="35" spans="2:16" ht="13.8" x14ac:dyDescent="0.3">
      <c r="B35" s="93"/>
      <c r="C35" s="27"/>
      <c r="D35" s="176"/>
      <c r="E35" s="177"/>
      <c r="F35" s="176"/>
      <c r="G35" s="38"/>
      <c r="H35" s="37"/>
      <c r="I35" s="37"/>
      <c r="J35" s="81">
        <f>IF(AND(F35=DropDown!$A$53,H35&gt;0),"ERROR, NO SE PERMITEN CONGRESOS AÑO 1", ((G35*H35)+(G35*I35)))</f>
        <v>0</v>
      </c>
      <c r="K35" s="94"/>
      <c r="L35" s="94"/>
      <c r="M35" s="94"/>
      <c r="N35" s="94"/>
      <c r="O35" s="96"/>
      <c r="P35" s="178">
        <f t="shared" si="1"/>
        <v>0</v>
      </c>
    </row>
    <row r="36" spans="2:16" ht="14.4" thickBot="1" x14ac:dyDescent="0.35">
      <c r="B36" s="93"/>
      <c r="C36" s="186"/>
      <c r="D36" s="187"/>
      <c r="E36" s="188"/>
      <c r="F36" s="187"/>
      <c r="G36" s="189"/>
      <c r="H36" s="190"/>
      <c r="I36" s="190"/>
      <c r="J36" s="191">
        <f>IF(AND(F36=DropDown!$A$53,H36&gt;0),"ERROR, NO SE PERMITEN CONGRESOS AÑO 1", ((G36*H36)+(G36*I36)))</f>
        <v>0</v>
      </c>
      <c r="K36" s="94"/>
      <c r="L36" s="94"/>
      <c r="M36" s="94"/>
      <c r="N36" s="94"/>
      <c r="O36" s="96"/>
      <c r="P36" s="178">
        <f t="shared" si="1"/>
        <v>0</v>
      </c>
    </row>
    <row r="37" spans="2:16" ht="15" customHeight="1" thickBot="1" x14ac:dyDescent="0.35">
      <c r="B37" s="93"/>
      <c r="C37" s="242" t="s">
        <v>6</v>
      </c>
      <c r="D37" s="243"/>
      <c r="E37" s="243"/>
      <c r="F37" s="243"/>
      <c r="G37" s="243"/>
      <c r="H37" s="243"/>
      <c r="I37" s="244"/>
      <c r="J37" s="192">
        <f>IF(SUM(J27:J36)&gt;DropDown!D33,"ERROR, el valor superá el 50% del proyecto",SUM(J27:J36))</f>
        <v>0</v>
      </c>
      <c r="K37" s="94"/>
      <c r="L37" s="94"/>
      <c r="M37" s="94"/>
      <c r="N37" s="94"/>
      <c r="O37" s="96"/>
      <c r="P37" s="178">
        <f t="shared" si="1"/>
        <v>0</v>
      </c>
    </row>
    <row r="38" spans="2:16" ht="14.4" customHeight="1" x14ac:dyDescent="0.3">
      <c r="B38" s="93"/>
      <c r="C38" s="247" t="s">
        <v>48</v>
      </c>
      <c r="D38" s="248"/>
      <c r="E38" s="248"/>
      <c r="F38" s="248"/>
      <c r="G38" s="248"/>
      <c r="H38" s="248"/>
      <c r="I38" s="248"/>
      <c r="J38" s="249"/>
      <c r="K38" s="94"/>
      <c r="L38" s="94"/>
      <c r="M38" s="94"/>
      <c r="N38" s="94"/>
      <c r="O38" s="96"/>
      <c r="P38" s="181">
        <f>SUM(P27:P37)</f>
        <v>0</v>
      </c>
    </row>
    <row r="39" spans="2:16" ht="14.4" customHeight="1" x14ac:dyDescent="0.3">
      <c r="B39" s="93"/>
      <c r="C39" s="103"/>
      <c r="D39" s="103"/>
      <c r="E39" s="103"/>
      <c r="F39" s="103"/>
      <c r="G39" s="103"/>
      <c r="H39" s="103"/>
      <c r="I39" s="103"/>
      <c r="J39" s="103"/>
      <c r="K39" s="103"/>
      <c r="L39" s="94"/>
      <c r="M39" s="94"/>
      <c r="N39" s="94"/>
      <c r="O39" s="96"/>
    </row>
    <row r="40" spans="2:16" ht="14.4" customHeight="1" x14ac:dyDescent="0.3">
      <c r="B40" s="93"/>
      <c r="C40" s="103"/>
      <c r="D40" s="103"/>
      <c r="E40" s="103"/>
      <c r="F40" s="103"/>
      <c r="G40" s="103"/>
      <c r="H40" s="103"/>
      <c r="I40" s="103"/>
      <c r="J40" s="103"/>
      <c r="K40" s="103"/>
      <c r="L40" s="94"/>
      <c r="M40" s="94"/>
      <c r="N40" s="94"/>
      <c r="O40" s="96"/>
    </row>
    <row r="41" spans="2:16" ht="21.6" thickBot="1" x14ac:dyDescent="0.35">
      <c r="B41" s="93"/>
      <c r="C41" s="104" t="s">
        <v>107</v>
      </c>
      <c r="D41" s="103"/>
      <c r="E41" s="103"/>
      <c r="F41" s="103"/>
      <c r="G41" s="103"/>
      <c r="H41" s="103"/>
      <c r="I41" s="103"/>
      <c r="J41" s="103"/>
      <c r="K41" s="103"/>
      <c r="L41" s="94"/>
      <c r="M41" s="94"/>
      <c r="N41" s="94"/>
      <c r="O41" s="96"/>
    </row>
    <row r="42" spans="2:16" ht="14.4" customHeight="1" x14ac:dyDescent="0.3">
      <c r="B42" s="93"/>
      <c r="C42" s="219"/>
      <c r="D42" s="220"/>
      <c r="E42" s="220"/>
      <c r="F42" s="220"/>
      <c r="G42" s="220"/>
      <c r="H42" s="220"/>
      <c r="I42" s="220"/>
      <c r="J42" s="221"/>
      <c r="K42" s="94"/>
      <c r="L42" s="94"/>
      <c r="M42" s="94"/>
      <c r="N42" s="94"/>
      <c r="O42" s="96"/>
    </row>
    <row r="43" spans="2:16" ht="14.4" customHeight="1" x14ac:dyDescent="0.3">
      <c r="B43" s="93"/>
      <c r="C43" s="222"/>
      <c r="D43" s="223"/>
      <c r="E43" s="223"/>
      <c r="F43" s="223"/>
      <c r="G43" s="223"/>
      <c r="H43" s="223"/>
      <c r="I43" s="223"/>
      <c r="J43" s="224"/>
      <c r="K43" s="94"/>
      <c r="L43" s="94"/>
      <c r="M43" s="94"/>
      <c r="N43" s="94"/>
      <c r="O43" s="96"/>
    </row>
    <row r="44" spans="2:16" ht="14.4" customHeight="1" x14ac:dyDescent="0.3">
      <c r="B44" s="93"/>
      <c r="C44" s="222"/>
      <c r="D44" s="223"/>
      <c r="E44" s="223"/>
      <c r="F44" s="223"/>
      <c r="G44" s="223"/>
      <c r="H44" s="223"/>
      <c r="I44" s="223"/>
      <c r="J44" s="224"/>
      <c r="K44" s="94"/>
      <c r="L44" s="94"/>
      <c r="M44" s="94"/>
      <c r="N44" s="94"/>
      <c r="O44" s="96"/>
    </row>
    <row r="45" spans="2:16" ht="14.4" customHeight="1" thickBot="1" x14ac:dyDescent="0.35">
      <c r="B45" s="93"/>
      <c r="C45" s="225"/>
      <c r="D45" s="226"/>
      <c r="E45" s="226"/>
      <c r="F45" s="226"/>
      <c r="G45" s="226"/>
      <c r="H45" s="226"/>
      <c r="I45" s="226"/>
      <c r="J45" s="227"/>
      <c r="K45" s="94"/>
      <c r="L45" s="94"/>
      <c r="M45" s="94"/>
      <c r="N45" s="94"/>
      <c r="O45" s="96"/>
    </row>
    <row r="46" spans="2:16" ht="14.4" customHeight="1" x14ac:dyDescent="0.3">
      <c r="B46" s="93"/>
      <c r="C46" s="103"/>
      <c r="D46" s="103"/>
      <c r="E46" s="103"/>
      <c r="F46" s="103"/>
      <c r="G46" s="103"/>
      <c r="H46" s="103"/>
      <c r="I46" s="103"/>
      <c r="J46" s="103"/>
      <c r="K46" s="103"/>
      <c r="L46" s="94"/>
      <c r="M46" s="94"/>
      <c r="N46" s="94"/>
      <c r="O46" s="96"/>
    </row>
    <row r="47" spans="2:16" ht="14.4" customHeight="1" thickBot="1" x14ac:dyDescent="0.35">
      <c r="B47" s="105"/>
      <c r="C47" s="106"/>
      <c r="D47" s="106"/>
      <c r="E47" s="106"/>
      <c r="F47" s="106"/>
      <c r="G47" s="106"/>
      <c r="H47" s="106"/>
      <c r="I47" s="106"/>
      <c r="J47" s="106"/>
      <c r="K47" s="106"/>
      <c r="L47" s="107"/>
      <c r="M47" s="107"/>
      <c r="N47" s="107"/>
      <c r="O47" s="108"/>
    </row>
    <row r="48" spans="2:16" ht="13.8" x14ac:dyDescent="0.3"/>
    <row r="49" spans="2:16" ht="14.4" thickBot="1" x14ac:dyDescent="0.35"/>
    <row r="50" spans="2:16" ht="13.8" x14ac:dyDescent="0.3">
      <c r="B50" s="109"/>
      <c r="C50" s="110"/>
      <c r="D50" s="110"/>
      <c r="E50" s="110"/>
      <c r="F50" s="110"/>
      <c r="G50" s="110"/>
      <c r="H50" s="110"/>
      <c r="I50" s="110"/>
      <c r="J50" s="110"/>
      <c r="K50" s="110"/>
      <c r="L50" s="110"/>
      <c r="M50" s="110"/>
      <c r="N50" s="110"/>
      <c r="O50" s="111"/>
    </row>
    <row r="51" spans="2:16" ht="25.8" x14ac:dyDescent="0.5">
      <c r="B51" s="112"/>
      <c r="C51" s="237" t="s">
        <v>73</v>
      </c>
      <c r="D51" s="237"/>
      <c r="E51" s="113"/>
      <c r="F51" s="113"/>
      <c r="G51" s="113"/>
      <c r="H51" s="114"/>
      <c r="I51" s="114"/>
      <c r="J51" s="114"/>
      <c r="K51" s="114"/>
      <c r="L51" s="114"/>
      <c r="M51" s="114"/>
      <c r="N51" s="114"/>
      <c r="O51" s="115"/>
    </row>
    <row r="52" spans="2:16" ht="13.8" x14ac:dyDescent="0.3">
      <c r="B52" s="112"/>
      <c r="C52" s="114"/>
      <c r="D52" s="114"/>
      <c r="E52" s="114"/>
      <c r="F52" s="114"/>
      <c r="G52" s="114"/>
      <c r="H52" s="114"/>
      <c r="I52" s="114"/>
      <c r="J52" s="114"/>
      <c r="K52" s="114"/>
      <c r="L52" s="114"/>
      <c r="M52" s="114"/>
      <c r="N52" s="114"/>
      <c r="O52" s="115"/>
    </row>
    <row r="53" spans="2:16" ht="13.8" x14ac:dyDescent="0.3">
      <c r="B53" s="112"/>
      <c r="C53" s="114"/>
      <c r="D53" s="114"/>
      <c r="E53" s="114"/>
      <c r="F53" s="114"/>
      <c r="G53" s="114"/>
      <c r="H53" s="114"/>
      <c r="I53" s="114"/>
      <c r="J53" s="114"/>
      <c r="K53" s="114"/>
      <c r="L53" s="114"/>
      <c r="M53" s="114"/>
      <c r="N53" s="114"/>
      <c r="O53" s="115"/>
    </row>
    <row r="54" spans="2:16" ht="14.4" thickBot="1" x14ac:dyDescent="0.35">
      <c r="B54" s="112"/>
      <c r="C54" s="114"/>
      <c r="D54" s="114"/>
      <c r="E54" s="114"/>
      <c r="F54" s="114"/>
      <c r="G54" s="114"/>
      <c r="H54" s="114"/>
      <c r="I54" s="114"/>
      <c r="J54" s="114"/>
      <c r="K54" s="114"/>
      <c r="L54" s="114"/>
      <c r="M54" s="114"/>
      <c r="N54" s="114"/>
      <c r="O54" s="115"/>
    </row>
    <row r="55" spans="2:16" s="76" customFormat="1" ht="42" customHeight="1" x14ac:dyDescent="0.3">
      <c r="B55" s="116"/>
      <c r="C55" s="71" t="s">
        <v>55</v>
      </c>
      <c r="D55" s="98" t="s">
        <v>3</v>
      </c>
      <c r="E55" s="98" t="s">
        <v>116</v>
      </c>
      <c r="F55" s="98" t="s">
        <v>50</v>
      </c>
      <c r="G55" s="98" t="s">
        <v>51</v>
      </c>
      <c r="H55" s="73" t="s">
        <v>117</v>
      </c>
      <c r="I55" s="117"/>
      <c r="J55" s="117"/>
      <c r="K55" s="117"/>
      <c r="L55" s="117"/>
      <c r="M55" s="117"/>
      <c r="N55" s="117"/>
      <c r="O55" s="118"/>
      <c r="P55" s="180"/>
    </row>
    <row r="56" spans="2:16" ht="13.8" x14ac:dyDescent="0.3">
      <c r="B56" s="112"/>
      <c r="C56" s="201"/>
      <c r="D56" s="202"/>
      <c r="E56" s="175"/>
      <c r="F56" s="174"/>
      <c r="G56" s="174"/>
      <c r="H56" s="81">
        <f t="shared" ref="H56:H75" si="2">IF(AND(C56=BLANCO,E56&lt;&gt;BLANCO),"ERROR, FALTA EL TIPO DE FUNGIBLE",
IF(C56=BLANCO,0,
IF(AND(TRIM(C56)&lt;&gt;BLANCO,TRIM(D56)=BLANCO,E56&lt;&gt;BLANCO),"ERROR, FALTA DESCRIPCIÓN",
(E56*F56)+(E56*G56))))</f>
        <v>0</v>
      </c>
      <c r="I56" s="114"/>
      <c r="J56" s="119"/>
      <c r="K56" s="119"/>
      <c r="L56" s="119"/>
      <c r="M56" s="114"/>
      <c r="N56" s="114"/>
      <c r="O56" s="115"/>
      <c r="P56" s="178">
        <f>IFERROR(SEARCH("ERROR",H56),0)</f>
        <v>0</v>
      </c>
    </row>
    <row r="57" spans="2:16" ht="13.8" x14ac:dyDescent="0.3">
      <c r="B57" s="112"/>
      <c r="C57" s="201"/>
      <c r="D57" s="202"/>
      <c r="E57" s="175"/>
      <c r="F57" s="174"/>
      <c r="G57" s="174"/>
      <c r="H57" s="81">
        <f t="shared" si="2"/>
        <v>0</v>
      </c>
      <c r="I57" s="114"/>
      <c r="J57" s="119"/>
      <c r="K57" s="119"/>
      <c r="L57" s="119"/>
      <c r="M57" s="114"/>
      <c r="N57" s="114"/>
      <c r="O57" s="115"/>
      <c r="P57" s="178">
        <f t="shared" ref="P57:P76" si="3">IFERROR(SEARCH("ERROR",H57),0)</f>
        <v>0</v>
      </c>
    </row>
    <row r="58" spans="2:16" ht="13.8" x14ac:dyDescent="0.3">
      <c r="B58" s="112"/>
      <c r="C58" s="201"/>
      <c r="D58" s="202"/>
      <c r="E58" s="175"/>
      <c r="F58" s="174"/>
      <c r="G58" s="174"/>
      <c r="H58" s="81">
        <f t="shared" si="2"/>
        <v>0</v>
      </c>
      <c r="I58" s="114"/>
      <c r="J58" s="119"/>
      <c r="K58" s="119"/>
      <c r="L58" s="119"/>
      <c r="M58" s="114"/>
      <c r="N58" s="114"/>
      <c r="O58" s="115"/>
      <c r="P58" s="178">
        <f t="shared" si="3"/>
        <v>0</v>
      </c>
    </row>
    <row r="59" spans="2:16" ht="13.8" x14ac:dyDescent="0.3">
      <c r="B59" s="112"/>
      <c r="C59" s="201"/>
      <c r="D59" s="202"/>
      <c r="E59" s="175"/>
      <c r="F59" s="174"/>
      <c r="G59" s="174"/>
      <c r="H59" s="81">
        <f t="shared" si="2"/>
        <v>0</v>
      </c>
      <c r="I59" s="114"/>
      <c r="J59" s="119"/>
      <c r="K59" s="119"/>
      <c r="L59" s="119"/>
      <c r="M59" s="114"/>
      <c r="N59" s="114"/>
      <c r="O59" s="115"/>
      <c r="P59" s="178">
        <f t="shared" si="3"/>
        <v>0</v>
      </c>
    </row>
    <row r="60" spans="2:16" ht="13.8" x14ac:dyDescent="0.3">
      <c r="B60" s="112"/>
      <c r="C60" s="201"/>
      <c r="D60" s="202"/>
      <c r="E60" s="175"/>
      <c r="F60" s="174"/>
      <c r="G60" s="174"/>
      <c r="H60" s="81">
        <f t="shared" si="2"/>
        <v>0</v>
      </c>
      <c r="I60" s="114"/>
      <c r="J60" s="119"/>
      <c r="K60" s="119"/>
      <c r="L60" s="119"/>
      <c r="M60" s="114"/>
      <c r="N60" s="114"/>
      <c r="O60" s="115"/>
      <c r="P60" s="178">
        <f t="shared" si="3"/>
        <v>0</v>
      </c>
    </row>
    <row r="61" spans="2:16" ht="13.8" x14ac:dyDescent="0.3">
      <c r="B61" s="112"/>
      <c r="C61" s="201"/>
      <c r="D61" s="202"/>
      <c r="E61" s="175"/>
      <c r="F61" s="174"/>
      <c r="G61" s="174"/>
      <c r="H61" s="81">
        <f t="shared" si="2"/>
        <v>0</v>
      </c>
      <c r="I61" s="114"/>
      <c r="J61" s="119"/>
      <c r="K61" s="119"/>
      <c r="L61" s="119"/>
      <c r="M61" s="114"/>
      <c r="N61" s="114"/>
      <c r="O61" s="115"/>
      <c r="P61" s="178">
        <f t="shared" si="3"/>
        <v>0</v>
      </c>
    </row>
    <row r="62" spans="2:16" ht="13.8" x14ac:dyDescent="0.3">
      <c r="B62" s="112"/>
      <c r="C62" s="201"/>
      <c r="D62" s="202"/>
      <c r="E62" s="175"/>
      <c r="F62" s="174"/>
      <c r="G62" s="174"/>
      <c r="H62" s="81">
        <f t="shared" si="2"/>
        <v>0</v>
      </c>
      <c r="I62" s="114"/>
      <c r="J62" s="119"/>
      <c r="K62" s="119"/>
      <c r="L62" s="119"/>
      <c r="M62" s="114"/>
      <c r="N62" s="114"/>
      <c r="O62" s="115"/>
      <c r="P62" s="178">
        <f t="shared" si="3"/>
        <v>0</v>
      </c>
    </row>
    <row r="63" spans="2:16" ht="13.8" x14ac:dyDescent="0.3">
      <c r="B63" s="112"/>
      <c r="C63" s="201"/>
      <c r="D63" s="202"/>
      <c r="E63" s="175"/>
      <c r="F63" s="174"/>
      <c r="G63" s="174"/>
      <c r="H63" s="81">
        <f t="shared" si="2"/>
        <v>0</v>
      </c>
      <c r="I63" s="114"/>
      <c r="J63" s="119"/>
      <c r="K63" s="119"/>
      <c r="L63" s="119"/>
      <c r="M63" s="114"/>
      <c r="N63" s="114"/>
      <c r="O63" s="115"/>
      <c r="P63" s="178">
        <f t="shared" si="3"/>
        <v>0</v>
      </c>
    </row>
    <row r="64" spans="2:16" ht="13.8" x14ac:dyDescent="0.3">
      <c r="B64" s="112"/>
      <c r="C64" s="201"/>
      <c r="D64" s="202"/>
      <c r="E64" s="175"/>
      <c r="F64" s="174"/>
      <c r="G64" s="174"/>
      <c r="H64" s="81">
        <f t="shared" si="2"/>
        <v>0</v>
      </c>
      <c r="I64" s="114"/>
      <c r="J64" s="119"/>
      <c r="K64" s="119"/>
      <c r="L64" s="119"/>
      <c r="M64" s="114"/>
      <c r="N64" s="114"/>
      <c r="O64" s="115"/>
      <c r="P64" s="178">
        <f t="shared" si="3"/>
        <v>0</v>
      </c>
    </row>
    <row r="65" spans="2:16" ht="13.8" x14ac:dyDescent="0.3">
      <c r="B65" s="112"/>
      <c r="C65" s="201"/>
      <c r="D65" s="202"/>
      <c r="E65" s="175"/>
      <c r="F65" s="174"/>
      <c r="G65" s="174"/>
      <c r="H65" s="81">
        <f t="shared" si="2"/>
        <v>0</v>
      </c>
      <c r="I65" s="114"/>
      <c r="J65" s="119"/>
      <c r="K65" s="119"/>
      <c r="L65" s="119"/>
      <c r="M65" s="114"/>
      <c r="N65" s="114"/>
      <c r="O65" s="115"/>
      <c r="P65" s="178">
        <f t="shared" si="3"/>
        <v>0</v>
      </c>
    </row>
    <row r="66" spans="2:16" ht="13.8" x14ac:dyDescent="0.3">
      <c r="B66" s="112"/>
      <c r="C66" s="27"/>
      <c r="D66" s="37"/>
      <c r="E66" s="38"/>
      <c r="F66" s="37"/>
      <c r="G66" s="39"/>
      <c r="H66" s="81">
        <f t="shared" si="2"/>
        <v>0</v>
      </c>
      <c r="I66" s="114"/>
      <c r="J66" s="119"/>
      <c r="K66" s="119"/>
      <c r="L66" s="119"/>
      <c r="M66" s="114"/>
      <c r="N66" s="114"/>
      <c r="O66" s="115"/>
      <c r="P66" s="178">
        <f t="shared" si="3"/>
        <v>0</v>
      </c>
    </row>
    <row r="67" spans="2:16" ht="13.8" x14ac:dyDescent="0.3">
      <c r="B67" s="112"/>
      <c r="C67" s="27"/>
      <c r="D67" s="37"/>
      <c r="E67" s="38"/>
      <c r="F67" s="37"/>
      <c r="G67" s="39"/>
      <c r="H67" s="81">
        <f t="shared" si="2"/>
        <v>0</v>
      </c>
      <c r="I67" s="114"/>
      <c r="J67" s="119"/>
      <c r="K67" s="119"/>
      <c r="L67" s="119"/>
      <c r="M67" s="114"/>
      <c r="N67" s="114"/>
      <c r="O67" s="115"/>
      <c r="P67" s="178">
        <f t="shared" si="3"/>
        <v>0</v>
      </c>
    </row>
    <row r="68" spans="2:16" ht="13.8" x14ac:dyDescent="0.3">
      <c r="B68" s="112"/>
      <c r="C68" s="27"/>
      <c r="D68" s="37"/>
      <c r="E68" s="38"/>
      <c r="F68" s="37"/>
      <c r="G68" s="39"/>
      <c r="H68" s="81">
        <f t="shared" si="2"/>
        <v>0</v>
      </c>
      <c r="I68" s="114"/>
      <c r="J68" s="119"/>
      <c r="K68" s="119"/>
      <c r="L68" s="119"/>
      <c r="M68" s="114"/>
      <c r="N68" s="114"/>
      <c r="O68" s="115"/>
      <c r="P68" s="178">
        <f t="shared" si="3"/>
        <v>0</v>
      </c>
    </row>
    <row r="69" spans="2:16" ht="13.8" x14ac:dyDescent="0.3">
      <c r="B69" s="112"/>
      <c r="C69" s="27"/>
      <c r="D69" s="37"/>
      <c r="E69" s="38"/>
      <c r="F69" s="37"/>
      <c r="G69" s="39"/>
      <c r="H69" s="81">
        <f t="shared" si="2"/>
        <v>0</v>
      </c>
      <c r="I69" s="114"/>
      <c r="J69" s="119"/>
      <c r="K69" s="119"/>
      <c r="L69" s="119"/>
      <c r="M69" s="114"/>
      <c r="N69" s="114"/>
      <c r="O69" s="115"/>
      <c r="P69" s="178">
        <f t="shared" si="3"/>
        <v>0</v>
      </c>
    </row>
    <row r="70" spans="2:16" ht="13.8" x14ac:dyDescent="0.3">
      <c r="B70" s="112"/>
      <c r="C70" s="27"/>
      <c r="D70" s="37"/>
      <c r="E70" s="38"/>
      <c r="F70" s="37"/>
      <c r="G70" s="39"/>
      <c r="H70" s="81">
        <f t="shared" si="2"/>
        <v>0</v>
      </c>
      <c r="I70" s="114"/>
      <c r="J70" s="119"/>
      <c r="K70" s="119"/>
      <c r="L70" s="119"/>
      <c r="M70" s="114"/>
      <c r="N70" s="114"/>
      <c r="O70" s="115"/>
      <c r="P70" s="178">
        <f t="shared" si="3"/>
        <v>0</v>
      </c>
    </row>
    <row r="71" spans="2:16" ht="13.8" x14ac:dyDescent="0.3">
      <c r="B71" s="112"/>
      <c r="C71" s="27"/>
      <c r="D71" s="37"/>
      <c r="E71" s="38"/>
      <c r="F71" s="37"/>
      <c r="G71" s="39"/>
      <c r="H71" s="81">
        <f t="shared" si="2"/>
        <v>0</v>
      </c>
      <c r="I71" s="114"/>
      <c r="J71" s="119"/>
      <c r="K71" s="119"/>
      <c r="L71" s="119"/>
      <c r="M71" s="114"/>
      <c r="N71" s="114"/>
      <c r="O71" s="115"/>
      <c r="P71" s="178">
        <f t="shared" si="3"/>
        <v>0</v>
      </c>
    </row>
    <row r="72" spans="2:16" ht="13.8" x14ac:dyDescent="0.3">
      <c r="B72" s="112"/>
      <c r="C72" s="27"/>
      <c r="D72" s="37"/>
      <c r="E72" s="38"/>
      <c r="F72" s="37"/>
      <c r="G72" s="39"/>
      <c r="H72" s="81">
        <f t="shared" si="2"/>
        <v>0</v>
      </c>
      <c r="I72" s="114"/>
      <c r="J72" s="119"/>
      <c r="K72" s="119"/>
      <c r="L72" s="119"/>
      <c r="M72" s="114"/>
      <c r="N72" s="114"/>
      <c r="O72" s="115"/>
      <c r="P72" s="178">
        <f t="shared" si="3"/>
        <v>0</v>
      </c>
    </row>
    <row r="73" spans="2:16" ht="13.8" x14ac:dyDescent="0.3">
      <c r="B73" s="112"/>
      <c r="C73" s="27"/>
      <c r="D73" s="37"/>
      <c r="E73" s="38"/>
      <c r="F73" s="37"/>
      <c r="G73" s="39"/>
      <c r="H73" s="81">
        <f t="shared" si="2"/>
        <v>0</v>
      </c>
      <c r="I73" s="114"/>
      <c r="J73" s="119"/>
      <c r="K73" s="119"/>
      <c r="L73" s="119"/>
      <c r="M73" s="114"/>
      <c r="N73" s="114"/>
      <c r="O73" s="115"/>
      <c r="P73" s="178">
        <f t="shared" si="3"/>
        <v>0</v>
      </c>
    </row>
    <row r="74" spans="2:16" ht="13.8" x14ac:dyDescent="0.3">
      <c r="B74" s="112"/>
      <c r="C74" s="27"/>
      <c r="D74" s="37"/>
      <c r="E74" s="38"/>
      <c r="F74" s="37"/>
      <c r="G74" s="39"/>
      <c r="H74" s="81">
        <f t="shared" si="2"/>
        <v>0</v>
      </c>
      <c r="I74" s="114"/>
      <c r="J74" s="119"/>
      <c r="K74" s="119"/>
      <c r="L74" s="119"/>
      <c r="M74" s="114"/>
      <c r="N74" s="114"/>
      <c r="O74" s="115"/>
      <c r="P74" s="178">
        <f t="shared" si="3"/>
        <v>0</v>
      </c>
    </row>
    <row r="75" spans="2:16" ht="14.4" thickBot="1" x14ac:dyDescent="0.35">
      <c r="B75" s="112"/>
      <c r="C75" s="28"/>
      <c r="D75" s="40"/>
      <c r="E75" s="41"/>
      <c r="F75" s="40"/>
      <c r="G75" s="42"/>
      <c r="H75" s="81">
        <f t="shared" si="2"/>
        <v>0</v>
      </c>
      <c r="I75" s="114"/>
      <c r="J75" s="119"/>
      <c r="K75" s="119"/>
      <c r="L75" s="119"/>
      <c r="M75" s="114"/>
      <c r="N75" s="114"/>
      <c r="O75" s="115"/>
      <c r="P75" s="178">
        <f t="shared" si="3"/>
        <v>0</v>
      </c>
    </row>
    <row r="76" spans="2:16" ht="15" customHeight="1" thickBot="1" x14ac:dyDescent="0.35">
      <c r="B76" s="112"/>
      <c r="C76" s="242" t="s">
        <v>6</v>
      </c>
      <c r="D76" s="243"/>
      <c r="E76" s="243"/>
      <c r="F76" s="243"/>
      <c r="G76" s="244"/>
      <c r="H76" s="192">
        <f>SUM(H56:H75)</f>
        <v>0</v>
      </c>
      <c r="I76" s="114"/>
      <c r="J76" s="119"/>
      <c r="K76" s="119"/>
      <c r="L76" s="114"/>
      <c r="M76" s="114"/>
      <c r="N76" s="114"/>
      <c r="O76" s="115"/>
      <c r="P76" s="178">
        <f t="shared" si="3"/>
        <v>0</v>
      </c>
    </row>
    <row r="77" spans="2:16" ht="15.6" x14ac:dyDescent="0.3">
      <c r="B77" s="112"/>
      <c r="C77" s="120" t="s">
        <v>48</v>
      </c>
      <c r="D77" s="121"/>
      <c r="E77" s="121"/>
      <c r="F77" s="121"/>
      <c r="G77" s="121"/>
      <c r="H77" s="122"/>
      <c r="I77" s="114"/>
      <c r="J77" s="114"/>
      <c r="K77" s="114"/>
      <c r="L77" s="114"/>
      <c r="M77" s="114"/>
      <c r="N77" s="114"/>
      <c r="O77" s="115"/>
      <c r="P77" s="181">
        <f>SUM(P56:P76)</f>
        <v>0</v>
      </c>
    </row>
    <row r="78" spans="2:16" ht="13.8" x14ac:dyDescent="0.3">
      <c r="B78" s="112"/>
      <c r="C78" s="123"/>
      <c r="D78" s="123"/>
      <c r="E78" s="123"/>
      <c r="F78" s="123"/>
      <c r="G78" s="123"/>
      <c r="H78" s="123"/>
      <c r="I78" s="123"/>
      <c r="J78" s="114"/>
      <c r="K78" s="114"/>
      <c r="L78" s="114"/>
      <c r="M78" s="114"/>
      <c r="N78" s="114"/>
      <c r="O78" s="115"/>
    </row>
    <row r="79" spans="2:16" ht="16.2" customHeight="1" x14ac:dyDescent="0.3">
      <c r="B79" s="112"/>
      <c r="C79" s="124"/>
      <c r="D79" s="124"/>
      <c r="E79" s="125"/>
      <c r="F79" s="125"/>
      <c r="G79" s="126"/>
      <c r="H79" s="114"/>
      <c r="I79" s="114"/>
      <c r="J79" s="114"/>
      <c r="K79" s="114"/>
      <c r="L79" s="114"/>
      <c r="M79" s="114"/>
      <c r="N79" s="114"/>
      <c r="O79" s="115"/>
    </row>
    <row r="80" spans="2:16" ht="21.6" thickBot="1" x14ac:dyDescent="0.35">
      <c r="B80" s="112"/>
      <c r="C80" s="104" t="s">
        <v>107</v>
      </c>
      <c r="D80" s="123"/>
      <c r="E80" s="123"/>
      <c r="F80" s="123"/>
      <c r="G80" s="123"/>
      <c r="H80" s="123"/>
      <c r="I80" s="123"/>
      <c r="J80" s="123"/>
      <c r="K80" s="123"/>
      <c r="L80" s="114"/>
      <c r="M80" s="114"/>
      <c r="N80" s="114"/>
      <c r="O80" s="115"/>
    </row>
    <row r="81" spans="2:16" ht="14.4" customHeight="1" x14ac:dyDescent="0.3">
      <c r="B81" s="112"/>
      <c r="C81" s="228"/>
      <c r="D81" s="229"/>
      <c r="E81" s="229"/>
      <c r="F81" s="229"/>
      <c r="G81" s="229"/>
      <c r="H81" s="230"/>
      <c r="I81" s="114"/>
      <c r="J81" s="114"/>
      <c r="K81" s="114"/>
      <c r="L81" s="114"/>
      <c r="M81" s="114"/>
      <c r="N81" s="114"/>
      <c r="O81" s="115"/>
    </row>
    <row r="82" spans="2:16" ht="14.4" customHeight="1" x14ac:dyDescent="0.3">
      <c r="B82" s="112"/>
      <c r="C82" s="231"/>
      <c r="D82" s="232"/>
      <c r="E82" s="232"/>
      <c r="F82" s="232"/>
      <c r="G82" s="232"/>
      <c r="H82" s="233"/>
      <c r="I82" s="114"/>
      <c r="J82" s="114"/>
      <c r="K82" s="114"/>
      <c r="L82" s="114"/>
      <c r="M82" s="114"/>
      <c r="N82" s="114"/>
      <c r="O82" s="115"/>
    </row>
    <row r="83" spans="2:16" ht="14.4" customHeight="1" x14ac:dyDescent="0.3">
      <c r="B83" s="112"/>
      <c r="C83" s="231"/>
      <c r="D83" s="232"/>
      <c r="E83" s="232"/>
      <c r="F83" s="232"/>
      <c r="G83" s="232"/>
      <c r="H83" s="233"/>
      <c r="I83" s="114"/>
      <c r="J83" s="114"/>
      <c r="K83" s="114"/>
      <c r="L83" s="114"/>
      <c r="M83" s="114"/>
      <c r="N83" s="114"/>
      <c r="O83" s="115"/>
    </row>
    <row r="84" spans="2:16" ht="14.4" customHeight="1" thickBot="1" x14ac:dyDescent="0.35">
      <c r="B84" s="112"/>
      <c r="C84" s="234"/>
      <c r="D84" s="235"/>
      <c r="E84" s="235"/>
      <c r="F84" s="235"/>
      <c r="G84" s="235"/>
      <c r="H84" s="236"/>
      <c r="I84" s="114"/>
      <c r="J84" s="114"/>
      <c r="K84" s="114"/>
      <c r="L84" s="114"/>
      <c r="M84" s="114"/>
      <c r="N84" s="114"/>
      <c r="O84" s="115"/>
    </row>
    <row r="85" spans="2:16" ht="13.8" x14ac:dyDescent="0.3">
      <c r="B85" s="112"/>
      <c r="C85" s="114"/>
      <c r="D85" s="114"/>
      <c r="E85" s="114"/>
      <c r="F85" s="114"/>
      <c r="G85" s="114"/>
      <c r="H85" s="114"/>
      <c r="I85" s="114"/>
      <c r="J85" s="114"/>
      <c r="K85" s="114"/>
      <c r="L85" s="114"/>
      <c r="M85" s="114"/>
      <c r="N85" s="114"/>
      <c r="O85" s="115"/>
    </row>
    <row r="86" spans="2:16" ht="14.4" thickBot="1" x14ac:dyDescent="0.35">
      <c r="B86" s="127"/>
      <c r="C86" s="128"/>
      <c r="D86" s="128"/>
      <c r="E86" s="128"/>
      <c r="F86" s="128"/>
      <c r="G86" s="129"/>
      <c r="H86" s="130"/>
      <c r="I86" s="130"/>
      <c r="J86" s="130"/>
      <c r="K86" s="130"/>
      <c r="L86" s="130"/>
      <c r="M86" s="130"/>
      <c r="N86" s="130"/>
      <c r="O86" s="131"/>
    </row>
    <row r="87" spans="2:16" ht="13.8" x14ac:dyDescent="0.3">
      <c r="B87" s="69"/>
      <c r="C87" s="132"/>
      <c r="D87" s="132"/>
      <c r="E87" s="132"/>
      <c r="F87" s="132"/>
      <c r="G87" s="133"/>
      <c r="H87" s="69"/>
      <c r="I87" s="69"/>
      <c r="J87" s="69"/>
      <c r="K87" s="69"/>
      <c r="L87" s="69"/>
      <c r="M87" s="69"/>
      <c r="N87" s="69"/>
      <c r="O87" s="69"/>
    </row>
    <row r="88" spans="2:16" ht="14.4" thickBot="1" x14ac:dyDescent="0.35">
      <c r="B88" s="69"/>
      <c r="C88" s="132"/>
      <c r="D88" s="132"/>
      <c r="E88" s="132"/>
      <c r="F88" s="132"/>
      <c r="G88" s="133"/>
      <c r="H88" s="69"/>
      <c r="I88" s="69"/>
      <c r="J88" s="69"/>
      <c r="K88" s="69"/>
      <c r="L88" s="69"/>
      <c r="M88" s="69"/>
      <c r="N88" s="69"/>
      <c r="O88" s="69"/>
    </row>
    <row r="89" spans="2:16" ht="13.8" x14ac:dyDescent="0.3">
      <c r="B89" s="134"/>
      <c r="C89" s="135"/>
      <c r="D89" s="135"/>
      <c r="E89" s="135"/>
      <c r="F89" s="135"/>
      <c r="G89" s="136"/>
      <c r="H89" s="137"/>
      <c r="I89" s="137"/>
      <c r="J89" s="137"/>
      <c r="K89" s="137"/>
      <c r="L89" s="137"/>
      <c r="M89" s="137"/>
      <c r="N89" s="137"/>
      <c r="O89" s="138"/>
    </row>
    <row r="90" spans="2:16" ht="25.8" x14ac:dyDescent="0.5">
      <c r="B90" s="139"/>
      <c r="C90" s="238" t="s">
        <v>5</v>
      </c>
      <c r="D90" s="238"/>
      <c r="E90" s="140"/>
      <c r="F90" s="140"/>
      <c r="G90" s="140"/>
      <c r="H90" s="140"/>
      <c r="I90" s="140"/>
      <c r="J90" s="140"/>
      <c r="K90" s="140"/>
      <c r="L90" s="141"/>
      <c r="M90" s="141"/>
      <c r="N90" s="141"/>
      <c r="O90" s="142"/>
    </row>
    <row r="91" spans="2:16" ht="13.8" x14ac:dyDescent="0.3">
      <c r="B91" s="139"/>
      <c r="C91" s="141" t="s">
        <v>120</v>
      </c>
      <c r="D91" s="141"/>
      <c r="E91" s="141"/>
      <c r="F91" s="141"/>
      <c r="G91" s="141"/>
      <c r="H91" s="141"/>
      <c r="I91" s="141"/>
      <c r="J91" s="141"/>
      <c r="K91" s="141"/>
      <c r="L91" s="141"/>
      <c r="M91" s="141"/>
      <c r="N91" s="141"/>
      <c r="O91" s="142"/>
    </row>
    <row r="92" spans="2:16" ht="13.8" x14ac:dyDescent="0.3">
      <c r="B92" s="139"/>
      <c r="C92" s="141"/>
      <c r="D92" s="141"/>
      <c r="E92" s="141"/>
      <c r="F92" s="141"/>
      <c r="G92" s="141"/>
      <c r="H92" s="141"/>
      <c r="I92" s="141"/>
      <c r="J92" s="141"/>
      <c r="K92" s="141"/>
      <c r="L92" s="141"/>
      <c r="M92" s="141"/>
      <c r="N92" s="141"/>
      <c r="O92" s="142"/>
    </row>
    <row r="93" spans="2:16" ht="14.4" thickBot="1" x14ac:dyDescent="0.35">
      <c r="B93" s="139"/>
      <c r="C93" s="141"/>
      <c r="D93" s="141"/>
      <c r="E93" s="141"/>
      <c r="F93" s="141"/>
      <c r="G93" s="141"/>
      <c r="H93" s="141"/>
      <c r="I93" s="141"/>
      <c r="J93" s="141"/>
      <c r="K93" s="141"/>
      <c r="L93" s="141"/>
      <c r="M93" s="141"/>
      <c r="N93" s="141"/>
      <c r="O93" s="142"/>
    </row>
    <row r="94" spans="2:16" s="76" customFormat="1" ht="42" customHeight="1" x14ac:dyDescent="0.3">
      <c r="B94" s="143"/>
      <c r="C94" s="144" t="s">
        <v>7</v>
      </c>
      <c r="D94" s="72" t="s">
        <v>3</v>
      </c>
      <c r="E94" s="145" t="s">
        <v>116</v>
      </c>
      <c r="F94" s="72" t="s">
        <v>4</v>
      </c>
      <c r="G94" s="146" t="s">
        <v>117</v>
      </c>
      <c r="H94" s="141"/>
      <c r="I94" s="141"/>
      <c r="J94" s="141"/>
      <c r="K94" s="147"/>
      <c r="L94" s="147"/>
      <c r="M94" s="147"/>
      <c r="N94" s="147"/>
      <c r="O94" s="148"/>
      <c r="P94" s="180"/>
    </row>
    <row r="95" spans="2:16" ht="13.8" x14ac:dyDescent="0.3">
      <c r="B95" s="139"/>
      <c r="C95" s="171"/>
      <c r="D95" s="172"/>
      <c r="E95" s="38"/>
      <c r="F95" s="37"/>
      <c r="G95" s="81">
        <f>IF(AND(TRIM(D95)=BLANCO,E95&gt;0),"ERROR, FALTA DESCRIPCIÓN",(F95*E95))</f>
        <v>0</v>
      </c>
      <c r="H95" s="141"/>
      <c r="I95" s="141"/>
      <c r="J95" s="141"/>
      <c r="K95" s="141"/>
      <c r="L95" s="141"/>
      <c r="M95" s="141"/>
      <c r="N95" s="141"/>
      <c r="O95" s="142"/>
      <c r="P95" s="178">
        <f>IFERROR(SEARCH("ERROR",G95),0)</f>
        <v>0</v>
      </c>
    </row>
    <row r="96" spans="2:16" ht="13.8" x14ac:dyDescent="0.3">
      <c r="B96" s="139"/>
      <c r="C96" s="171"/>
      <c r="D96" s="172"/>
      <c r="E96" s="38"/>
      <c r="F96" s="37"/>
      <c r="G96" s="81">
        <f>IF(AND(TRIM(D96)=BLANCO,E96&gt;0),"ERROR, FALTA DESCRIPCIÓN",(F96*E96))</f>
        <v>0</v>
      </c>
      <c r="H96" s="141"/>
      <c r="I96" s="141"/>
      <c r="J96" s="141"/>
      <c r="K96" s="141"/>
      <c r="L96" s="141"/>
      <c r="M96" s="141"/>
      <c r="N96" s="141"/>
      <c r="O96" s="142"/>
      <c r="P96" s="178">
        <f t="shared" ref="P96:P98" si="4">IFERROR(SEARCH("ERROR",G96),0)</f>
        <v>0</v>
      </c>
    </row>
    <row r="97" spans="2:16" ht="14.4" thickBot="1" x14ac:dyDescent="0.35">
      <c r="B97" s="139"/>
      <c r="C97" s="193"/>
      <c r="D97" s="194"/>
      <c r="E97" s="189"/>
      <c r="F97" s="190"/>
      <c r="G97" s="81">
        <f>IF(AND(TRIM(D97)=BLANCO,E97&gt;0),"ERROR, FALTA DESCRIPCIÓN",(F97*E97))</f>
        <v>0</v>
      </c>
      <c r="H97" s="141"/>
      <c r="I97" s="141"/>
      <c r="J97" s="141"/>
      <c r="K97" s="141"/>
      <c r="L97" s="141"/>
      <c r="M97" s="141"/>
      <c r="N97" s="141"/>
      <c r="O97" s="142"/>
      <c r="P97" s="178">
        <f t="shared" si="4"/>
        <v>0</v>
      </c>
    </row>
    <row r="98" spans="2:16" ht="15" customHeight="1" thickBot="1" x14ac:dyDescent="0.35">
      <c r="B98" s="139"/>
      <c r="C98" s="242" t="s">
        <v>6</v>
      </c>
      <c r="D98" s="243"/>
      <c r="E98" s="243"/>
      <c r="F98" s="244"/>
      <c r="G98" s="192">
        <f>SUM(G95:G97)</f>
        <v>0</v>
      </c>
      <c r="H98" s="141"/>
      <c r="I98" s="141"/>
      <c r="J98" s="141"/>
      <c r="K98" s="141"/>
      <c r="L98" s="141"/>
      <c r="M98" s="141"/>
      <c r="N98" s="141"/>
      <c r="O98" s="142"/>
      <c r="P98" s="178">
        <f t="shared" si="4"/>
        <v>0</v>
      </c>
    </row>
    <row r="99" spans="2:16" ht="15.6" x14ac:dyDescent="0.3">
      <c r="B99" s="139"/>
      <c r="C99" s="141"/>
      <c r="D99" s="141"/>
      <c r="E99" s="141"/>
      <c r="F99" s="141"/>
      <c r="G99" s="141"/>
      <c r="H99" s="141"/>
      <c r="I99" s="141"/>
      <c r="J99" s="141"/>
      <c r="K99" s="141"/>
      <c r="L99" s="141"/>
      <c r="M99" s="141"/>
      <c r="N99" s="141"/>
      <c r="O99" s="142"/>
      <c r="P99" s="181">
        <f>SUM(P95:P98)</f>
        <v>0</v>
      </c>
    </row>
    <row r="100" spans="2:16" ht="13.8" x14ac:dyDescent="0.3">
      <c r="B100" s="139"/>
      <c r="C100" s="141"/>
      <c r="D100" s="141"/>
      <c r="E100" s="141"/>
      <c r="F100" s="141"/>
      <c r="G100" s="141"/>
      <c r="H100" s="141"/>
      <c r="I100" s="141"/>
      <c r="J100" s="141"/>
      <c r="K100" s="141"/>
      <c r="L100" s="141"/>
      <c r="M100" s="141"/>
      <c r="N100" s="141"/>
      <c r="O100" s="142"/>
    </row>
    <row r="101" spans="2:16" ht="21.6" thickBot="1" x14ac:dyDescent="0.35">
      <c r="B101" s="139"/>
      <c r="C101" s="104" t="s">
        <v>107</v>
      </c>
      <c r="D101" s="140"/>
      <c r="E101" s="140"/>
      <c r="F101" s="140"/>
      <c r="G101" s="140"/>
      <c r="H101" s="141"/>
      <c r="I101" s="141"/>
      <c r="J101" s="141"/>
      <c r="K101" s="141"/>
      <c r="L101" s="141"/>
      <c r="M101" s="141"/>
      <c r="N101" s="141"/>
      <c r="O101" s="142"/>
    </row>
    <row r="102" spans="2:16" ht="15" customHeight="1" x14ac:dyDescent="0.3">
      <c r="B102" s="139"/>
      <c r="C102" s="228"/>
      <c r="D102" s="229"/>
      <c r="E102" s="229"/>
      <c r="F102" s="229"/>
      <c r="G102" s="230"/>
      <c r="H102" s="141"/>
      <c r="I102" s="141"/>
      <c r="J102" s="141"/>
      <c r="K102" s="141"/>
      <c r="L102" s="141"/>
      <c r="M102" s="141"/>
      <c r="N102" s="141"/>
      <c r="O102" s="142"/>
    </row>
    <row r="103" spans="2:16" ht="15" customHeight="1" x14ac:dyDescent="0.3">
      <c r="B103" s="139"/>
      <c r="C103" s="231"/>
      <c r="D103" s="232"/>
      <c r="E103" s="232"/>
      <c r="F103" s="232"/>
      <c r="G103" s="233"/>
      <c r="H103" s="141"/>
      <c r="I103" s="141"/>
      <c r="J103" s="141"/>
      <c r="K103" s="141"/>
      <c r="L103" s="141"/>
      <c r="M103" s="141"/>
      <c r="N103" s="141"/>
      <c r="O103" s="142"/>
    </row>
    <row r="104" spans="2:16" ht="15" customHeight="1" x14ac:dyDescent="0.3">
      <c r="B104" s="139"/>
      <c r="C104" s="231"/>
      <c r="D104" s="232"/>
      <c r="E104" s="232"/>
      <c r="F104" s="232"/>
      <c r="G104" s="233"/>
      <c r="H104" s="141"/>
      <c r="I104" s="141"/>
      <c r="J104" s="141"/>
      <c r="K104" s="141"/>
      <c r="L104" s="141"/>
      <c r="M104" s="141"/>
      <c r="N104" s="141"/>
      <c r="O104" s="142"/>
    </row>
    <row r="105" spans="2:16" ht="15.75" customHeight="1" thickBot="1" x14ac:dyDescent="0.35">
      <c r="B105" s="139"/>
      <c r="C105" s="234"/>
      <c r="D105" s="235"/>
      <c r="E105" s="235"/>
      <c r="F105" s="235"/>
      <c r="G105" s="236"/>
      <c r="H105" s="141"/>
      <c r="I105" s="141"/>
      <c r="J105" s="141"/>
      <c r="K105" s="141"/>
      <c r="L105" s="141"/>
      <c r="M105" s="141"/>
      <c r="N105" s="141"/>
      <c r="O105" s="142"/>
    </row>
    <row r="106" spans="2:16" ht="13.8" x14ac:dyDescent="0.3">
      <c r="B106" s="139"/>
      <c r="C106" s="141"/>
      <c r="D106" s="141"/>
      <c r="E106" s="141"/>
      <c r="F106" s="141"/>
      <c r="G106" s="141"/>
      <c r="H106" s="141"/>
      <c r="I106" s="141"/>
      <c r="J106" s="141"/>
      <c r="K106" s="141"/>
      <c r="L106" s="141"/>
      <c r="M106" s="141"/>
      <c r="N106" s="141"/>
      <c r="O106" s="142"/>
    </row>
    <row r="107" spans="2:16" ht="14.4" thickBot="1" x14ac:dyDescent="0.35">
      <c r="B107" s="149"/>
      <c r="C107" s="150"/>
      <c r="D107" s="150"/>
      <c r="E107" s="150"/>
      <c r="F107" s="150"/>
      <c r="G107" s="150"/>
      <c r="H107" s="150"/>
      <c r="I107" s="150"/>
      <c r="J107" s="150"/>
      <c r="K107" s="150"/>
      <c r="L107" s="150"/>
      <c r="M107" s="150"/>
      <c r="N107" s="150"/>
      <c r="O107" s="151"/>
    </row>
    <row r="108" spans="2:16" ht="13.8" x14ac:dyDescent="0.3"/>
    <row r="109" spans="2:16" ht="13.8" x14ac:dyDescent="0.3"/>
    <row r="110" spans="2:16" ht="13.8" x14ac:dyDescent="0.3"/>
    <row r="111" spans="2:16" ht="25.8" x14ac:dyDescent="0.5">
      <c r="D111" s="239" t="s">
        <v>114</v>
      </c>
      <c r="E111" s="239"/>
    </row>
    <row r="112" spans="2:16" ht="13.8" x14ac:dyDescent="0.3">
      <c r="I112" s="178"/>
      <c r="J112" s="178"/>
      <c r="K112" s="178"/>
      <c r="L112" s="178"/>
      <c r="M112" s="178"/>
    </row>
    <row r="113" spans="4:13" ht="14.4" thickBot="1" x14ac:dyDescent="0.35">
      <c r="I113" s="178"/>
      <c r="J113" s="178"/>
      <c r="K113" s="178"/>
      <c r="L113" s="178"/>
      <c r="M113" s="178"/>
    </row>
    <row r="114" spans="4:13" ht="32.4" x14ac:dyDescent="0.3">
      <c r="D114" s="217" t="s">
        <v>108</v>
      </c>
      <c r="E114" s="218"/>
      <c r="F114" s="203" t="s">
        <v>109</v>
      </c>
      <c r="G114" s="203" t="s">
        <v>110</v>
      </c>
      <c r="H114" s="152" t="s">
        <v>111</v>
      </c>
      <c r="I114" s="178"/>
      <c r="J114" s="178"/>
      <c r="K114" s="178"/>
      <c r="L114" s="180" t="s">
        <v>121</v>
      </c>
      <c r="M114" s="178"/>
    </row>
    <row r="115" spans="4:13" ht="15" customHeight="1" x14ac:dyDescent="0.3">
      <c r="D115" s="240" t="s">
        <v>112</v>
      </c>
      <c r="E115" s="241"/>
      <c r="F115" s="153">
        <f>IF(L115&gt;0,"ERROR",
(G8*H8)+(G9*H9)+(G10*H10)+(G13*H13))</f>
        <v>0</v>
      </c>
      <c r="G115" s="153">
        <f>IF(L115&gt;0,"Revisar",
(I8*J8)+(I9*J9)+(I10*J10)+(I13*J13))</f>
        <v>0</v>
      </c>
      <c r="H115" s="154">
        <f>IF(L115&gt;0,"Tabla",
SUM(F115:G115))</f>
        <v>0</v>
      </c>
      <c r="I115" s="178"/>
      <c r="J115" s="178" t="s">
        <v>112</v>
      </c>
      <c r="K115" s="178"/>
      <c r="L115" s="180">
        <f>IF(P15&gt;0,1,0)</f>
        <v>0</v>
      </c>
      <c r="M115" s="178"/>
    </row>
    <row r="116" spans="4:13" ht="16.2" x14ac:dyDescent="0.3">
      <c r="D116" s="240" t="s">
        <v>115</v>
      </c>
      <c r="E116" s="241"/>
      <c r="F116" s="155">
        <f>IF(L116&gt;0,"ERROR",
(G27*H27)+(G28*H28)+(G29*H29)+(G30*H30)+(G31*H31)+(G32*H32)+(G33*H33)+(G34*H34)+(G35*H35)+(G36*H36))</f>
        <v>0</v>
      </c>
      <c r="G116" s="155">
        <f>IF(L116&gt;0,"Revisar",
(G27*I27)+(G28*I28)+(G29*I29)+(G30*I30)+(G31*I31)+(G32*I32)+(G33*I33)+(G34*I34)+(G35*I35)+(G36*I36))</f>
        <v>0</v>
      </c>
      <c r="H116" s="156">
        <f>IF(L116&gt;0,"Tabla",
SUM(F116:G116))</f>
        <v>0</v>
      </c>
      <c r="I116" s="178"/>
      <c r="J116" s="178" t="s">
        <v>115</v>
      </c>
      <c r="K116" s="178"/>
      <c r="L116" s="180">
        <f>IF(P38&gt;0,1,0)</f>
        <v>0</v>
      </c>
      <c r="M116" s="178"/>
    </row>
    <row r="117" spans="4:13" ht="15" customHeight="1" x14ac:dyDescent="0.3">
      <c r="D117" s="240" t="s">
        <v>113</v>
      </c>
      <c r="E117" s="241"/>
      <c r="F117" s="157">
        <f>IF(L117&gt;0,"ERROR",
(E56*F56)+(E57*F57)+(E58*F58)+(E59*F59)+(E60*F60)+(E61*F61)+(E62*F62)+(E63*F63)+(E64*F64)+(E65*F65)+(E66*F66)+(E67*F67)+(E68*F68)+(E69*F69)+(E70*F70)+(E71*F71)+(E72*F72)+(E73*F73)+(E74*F74)+(E75*F75))</f>
        <v>0</v>
      </c>
      <c r="G117" s="157">
        <f>IF(L117&gt;0,"Revisar",
(E56*G56)+(E57*G57)+(E58*G58)+(E59*G59)+(E60*G60)+(E61*G61)+(E62*G62)+(E63*G63)+(E64*G64)+(E65*G65)+(E66*G66)+(E67*G67)+(E68*G68)+(E69*G69)+(E70*G70)+(E71*G71)+(E72*G72)+(E73*G73)+(E74*G74)+(E75*G75))</f>
        <v>0</v>
      </c>
      <c r="H117" s="158">
        <f>IF(L117&gt;0,"Tabla",
SUM(F117:G117))</f>
        <v>0</v>
      </c>
      <c r="I117" s="178"/>
      <c r="J117" s="178" t="s">
        <v>113</v>
      </c>
      <c r="K117" s="178"/>
      <c r="L117" s="180">
        <f>IF(P77&gt;0,1,0)</f>
        <v>0</v>
      </c>
      <c r="M117" s="178"/>
    </row>
    <row r="118" spans="4:13" ht="16.2" x14ac:dyDescent="0.3">
      <c r="D118" s="240" t="s">
        <v>119</v>
      </c>
      <c r="E118" s="241"/>
      <c r="F118" s="159">
        <f>IF(L118&gt;0,"ERROR",
(E95*F95)+(E96*F96)+(E97*F97))</f>
        <v>0</v>
      </c>
      <c r="G118" s="159">
        <f>IF(L118&gt;0,"Revisar",0)</f>
        <v>0</v>
      </c>
      <c r="H118" s="160">
        <f>IF(L118&gt;0,"Tabla",
SUM(F118:G118))</f>
        <v>0</v>
      </c>
      <c r="I118" s="178"/>
      <c r="J118" s="178" t="s">
        <v>119</v>
      </c>
      <c r="K118" s="178"/>
      <c r="L118" s="180">
        <f>IF(P99&gt;0,1,0)</f>
        <v>0</v>
      </c>
      <c r="M118" s="178"/>
    </row>
    <row r="119" spans="4:13" ht="15.75" customHeight="1" thickBot="1" x14ac:dyDescent="0.35">
      <c r="D119" s="215" t="s">
        <v>6</v>
      </c>
      <c r="E119" s="216"/>
      <c r="F119" s="161">
        <f>SUM(F115:F118)</f>
        <v>0</v>
      </c>
      <c r="G119" s="161">
        <f>SUM(G115:G118)</f>
        <v>0</v>
      </c>
      <c r="H119" s="162">
        <f>SUM(H115:H118)</f>
        <v>0</v>
      </c>
      <c r="I119" s="178"/>
      <c r="J119" s="178"/>
      <c r="K119" s="178"/>
      <c r="L119" s="178"/>
      <c r="M119" s="178"/>
    </row>
    <row r="120" spans="4:13" ht="13.8" x14ac:dyDescent="0.3">
      <c r="I120" s="178"/>
      <c r="J120" s="178"/>
      <c r="K120" s="178"/>
      <c r="L120" s="178"/>
      <c r="M120" s="178"/>
    </row>
    <row r="121" spans="4:13" ht="15" customHeight="1" x14ac:dyDescent="0.3">
      <c r="I121" s="178"/>
      <c r="J121" s="178"/>
      <c r="K121" s="178"/>
      <c r="L121" s="178"/>
      <c r="M121" s="178"/>
    </row>
    <row r="122" spans="4:13" ht="13.8" x14ac:dyDescent="0.3">
      <c r="I122" s="178"/>
      <c r="J122" s="178"/>
      <c r="K122" s="178"/>
      <c r="L122" s="178"/>
      <c r="M122" s="178"/>
    </row>
    <row r="123" spans="4:13" ht="13.8" x14ac:dyDescent="0.3"/>
    <row r="124" spans="4:13" ht="13.8" x14ac:dyDescent="0.3"/>
    <row r="125" spans="4:13" ht="13.8" x14ac:dyDescent="0.3"/>
    <row r="126" spans="4:13" ht="13.8" hidden="1" x14ac:dyDescent="0.3"/>
    <row r="127" spans="4:13" ht="13.8" hidden="1" x14ac:dyDescent="0.3"/>
    <row r="128" spans="4:13" ht="13.8" hidden="1" x14ac:dyDescent="0.3"/>
    <row r="129" ht="13.8" hidden="1" x14ac:dyDescent="0.3"/>
    <row r="130" ht="13.8" hidden="1" x14ac:dyDescent="0.3"/>
    <row r="131" ht="13.8" hidden="1" x14ac:dyDescent="0.3"/>
    <row r="132" ht="13.8" hidden="1" x14ac:dyDescent="0.3"/>
    <row r="133" ht="13.8" hidden="1" x14ac:dyDescent="0.3"/>
    <row r="134" ht="13.8" hidden="1" x14ac:dyDescent="0.3"/>
    <row r="135" ht="13.95" customHeight="1" x14ac:dyDescent="0.3"/>
  </sheetData>
  <sheetProtection algorithmName="SHA-512" hashValue="JjYf7WSy6E2M1kLCUaNnm2mcDZEeUlsWUPZTROLOd3PabcUAA109nTJ7Ji/xXL05Mrz5VgBO/9lVf+6W/nJOEw==" saltValue="VscauJ+RYZ22ea6QPMRNPQ==" spinCount="100000" sheet="1" objects="1" scenarios="1" selectLockedCells="1"/>
  <mergeCells count="19">
    <mergeCell ref="D115:E115"/>
    <mergeCell ref="D116:E116"/>
    <mergeCell ref="D117:E117"/>
    <mergeCell ref="D118:E118"/>
    <mergeCell ref="D119:E119"/>
    <mergeCell ref="D114:E114"/>
    <mergeCell ref="C3:D3"/>
    <mergeCell ref="C14:J14"/>
    <mergeCell ref="C21:D21"/>
    <mergeCell ref="C37:I37"/>
    <mergeCell ref="C38:J38"/>
    <mergeCell ref="C42:J45"/>
    <mergeCell ref="C51:D51"/>
    <mergeCell ref="C81:H84"/>
    <mergeCell ref="C90:D90"/>
    <mergeCell ref="C102:G105"/>
    <mergeCell ref="D111:E111"/>
    <mergeCell ref="C76:G76"/>
    <mergeCell ref="C98:F98"/>
  </mergeCells>
  <conditionalFormatting sqref="K8:K14">
    <cfRule type="containsText" dxfId="15" priority="17" operator="containsText" text="ERROR">
      <formula>NOT(ISERROR(SEARCH("ERROR",K8)))</formula>
    </cfRule>
  </conditionalFormatting>
  <conditionalFormatting sqref="E95:E97">
    <cfRule type="cellIs" dxfId="14" priority="16" operator="greaterThan">
      <formula>0</formula>
    </cfRule>
  </conditionalFormatting>
  <conditionalFormatting sqref="G95:G97">
    <cfRule type="containsText" dxfId="13" priority="14" operator="containsText" text="ERROR">
      <formula>NOT(ISERROR(SEARCH("ERROR",G95)))</formula>
    </cfRule>
  </conditionalFormatting>
  <conditionalFormatting sqref="G98">
    <cfRule type="containsText" dxfId="12" priority="12" operator="containsText" text="ERROR">
      <formula>NOT(ISERROR(SEARCH("ERROR",G98)))</formula>
    </cfRule>
    <cfRule type="cellIs" dxfId="11" priority="13" operator="greaterThan">
      <formula>0</formula>
    </cfRule>
  </conditionalFormatting>
  <conditionalFormatting sqref="H56:H75">
    <cfRule type="containsText" dxfId="10" priority="10" operator="containsText" text="ERROR">
      <formula>NOT(ISERROR(SEARCH("ERROR",H56)))</formula>
    </cfRule>
  </conditionalFormatting>
  <conditionalFormatting sqref="J27:J36">
    <cfRule type="containsText" dxfId="9" priority="9" operator="containsText" text="ERROR">
      <formula>NOT(ISERROR(SEARCH("ERROR",J27)))</formula>
    </cfRule>
  </conditionalFormatting>
  <conditionalFormatting sqref="J37">
    <cfRule type="containsText" dxfId="8" priority="7" operator="containsText" text="ERROR">
      <formula>NOT(ISERROR(SEARCH("ERROR",J37)))</formula>
    </cfRule>
    <cfRule type="cellIs" dxfId="7" priority="8" operator="greaterThan">
      <formula>0</formula>
    </cfRule>
  </conditionalFormatting>
  <conditionalFormatting sqref="H76">
    <cfRule type="containsText" dxfId="6" priority="5" operator="containsText" text="ERROR">
      <formula>NOT(ISERROR(SEARCH("ERROR",H76)))</formula>
    </cfRule>
    <cfRule type="cellIs" dxfId="5" priority="6" operator="greaterThan">
      <formula>0</formula>
    </cfRule>
  </conditionalFormatting>
  <conditionalFormatting sqref="F115:H119">
    <cfRule type="containsText" dxfId="4" priority="4" operator="containsText" text="ERROR">
      <formula>NOT(ISERROR(SEARCH("ERROR",F115)))</formula>
    </cfRule>
  </conditionalFormatting>
  <conditionalFormatting sqref="F115:F119">
    <cfRule type="containsText" dxfId="3" priority="3" operator="containsText" text="ERROR">
      <formula>NOT(ISERROR(SEARCH("ERROR",F115)))</formula>
    </cfRule>
  </conditionalFormatting>
  <conditionalFormatting sqref="G115:G119">
    <cfRule type="containsText" dxfId="2" priority="2" operator="containsText" text="Revisar">
      <formula>NOT(ISERROR(SEARCH("Revisar",G115)))</formula>
    </cfRule>
  </conditionalFormatting>
  <conditionalFormatting sqref="H115:H119">
    <cfRule type="containsText" dxfId="1" priority="1" operator="containsText" text="Tabla">
      <formula>NOT(ISERROR(SEARCH("Tabla",H115)))</formula>
    </cfRule>
  </conditionalFormatting>
  <pageMargins left="0.7" right="0.7" top="0.75" bottom="0.75" header="0.3" footer="0.3"/>
  <pageSetup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ellIs" priority="11" operator="greaterThan" id="{5C6E0B40-155F-4A1D-9BB5-7C38D07D69F9}">
            <xm:f>DropDown!$B$13</xm:f>
            <x14:dxf>
              <font>
                <color rgb="FF9C0006"/>
              </font>
              <fill>
                <patternFill>
                  <bgColor rgb="FFFFC7CE"/>
                </patternFill>
              </fill>
            </x14:dxf>
          </x14:cfRule>
          <xm:sqref>H8:H13 J8:J13</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FE4F67A6-6511-4F28-AD28-3E75D8EEAFD8}">
          <x14:formula1>
            <xm:f>DropDown!$A$53:$A$56</xm:f>
          </x14:formula1>
          <xm:sqref>F27:F36</xm:sqref>
        </x14:dataValidation>
        <x14:dataValidation type="list" allowBlank="1" showInputMessage="1" showErrorMessage="1" xr:uid="{610C6CFD-5DF5-4361-B4AA-9012BD401408}">
          <x14:formula1>
            <xm:f>DropDown!$A$44:$A$50</xm:f>
          </x14:formula1>
          <xm:sqref>E27:E36</xm:sqref>
        </x14:dataValidation>
        <x14:dataValidation type="list" allowBlank="1" showInputMessage="1" showErrorMessage="1" xr:uid="{90431086-490F-43A1-9D41-DD4E30DE3317}">
          <x14:formula1>
            <xm:f>DropDown!$A$17:$A$31</xm:f>
          </x14:formula1>
          <xm:sqref>C56:C75</xm:sqref>
        </x14:dataValidation>
        <x14:dataValidation type="list" allowBlank="1" showInputMessage="1" showErrorMessage="1" xr:uid="{C106B124-BFF0-4325-B601-961B3B6C0FA8}">
          <x14:formula1>
            <xm:f>DropDown!$A$40:$A$41</xm:f>
          </x14:formula1>
          <xm:sqref>D27:D36</xm:sqref>
        </x14:dataValidation>
        <x14:dataValidation type="list" allowBlank="1" showInputMessage="1" showErrorMessage="1" xr:uid="{F76232DD-6EB2-40FE-B6DA-75748C10B600}">
          <x14:formula1>
            <xm:f>DropDown!$A$34:$A$37</xm:f>
          </x14:formula1>
          <xm:sqref>C27:C36</xm:sqref>
        </x14:dataValidation>
        <x14:dataValidation type="list" allowBlank="1" showInputMessage="1" showErrorMessage="1" xr:uid="{68C04213-4BEB-4539-A44E-E3B3CAEFBFE8}">
          <x14:formula1>
            <xm:f>DropDown!$I$6:$I$13</xm:f>
          </x14:formula1>
          <xm:sqref>C8:C13</xm:sqref>
        </x14:dataValidation>
        <x14:dataValidation type="list" allowBlank="1" showInputMessage="1" showErrorMessage="1" xr:uid="{F7598D8D-0F39-4230-B20B-A36ABA1170D5}">
          <x14:formula1>
            <xm:f>DropDown!$A$3</xm:f>
          </x14:formula1>
          <xm:sqref>E8:E13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DropDown</vt:lpstr>
      <vt:lpstr>Instrucciones</vt:lpstr>
      <vt:lpstr>RESUMEN</vt:lpstr>
      <vt:lpstr>U. La Frontera</vt:lpstr>
      <vt:lpstr>U. Los Lagos</vt:lpstr>
      <vt:lpstr>BLANCO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2022-04-26T12:56:37Z</dcterms:modified>
</cp:coreProperties>
</file>